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tables/table1.xml" ContentType="application/vnd.openxmlformats-officedocument.spreadsheetml.table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Field Operations\Distribution\Bid documents\2026\Annual Material Bid\"/>
    </mc:Choice>
  </mc:AlternateContent>
  <xr:revisionPtr revIDLastSave="0" documentId="13_ncr:1_{424F78E6-47AC-4E32-938B-C59604717577}" xr6:coauthVersionLast="47" xr6:coauthVersionMax="47" xr10:uidLastSave="{00000000-0000-0000-0000-000000000000}"/>
  <bookViews>
    <workbookView xWindow="-120" yWindow="-120" windowWidth="29040" windowHeight="15720" tabRatio="770" firstSheet="3" activeTab="11" xr2:uid="{BF6C33BB-681B-4DB2-A00F-9CE7D62ADCA6}"/>
  </bookViews>
  <sheets>
    <sheet name="Accessory Kits &amp; Gaskets" sheetId="15" r:id="rId1"/>
    <sheet name="Couplings" sheetId="10" r:id="rId2"/>
    <sheet name="Fire Hydrant Material" sheetId="18" r:id="rId3"/>
    <sheet name="Flanged Material" sheetId="19" r:id="rId4"/>
    <sheet name="Meters, Meter Boxes &amp; MXU's" sheetId="4" r:id="rId5"/>
    <sheet name="Repair Material" sheetId="11" r:id="rId6"/>
    <sheet name="Restraints" sheetId="16" r:id="rId7"/>
    <sheet name="Saddles" sheetId="13" r:id="rId8"/>
    <sheet name="Tubing" sheetId="14" r:id="rId9"/>
    <sheet name="Valve Box Material" sheetId="17" r:id="rId10"/>
    <sheet name="Valves" sheetId="12" r:id="rId11"/>
    <sheet name="Material Bid Items" sheetId="9" r:id="rId12"/>
    <sheet name="Signature Page" sheetId="6" r:id="rId13"/>
  </sheets>
  <externalReferences>
    <externalReference r:id="rId14"/>
  </externalReferences>
  <definedNames>
    <definedName name="Equipment_Item">[1]Equipment!$K$9:$K$19</definedName>
    <definedName name="Equipment_Rates">[1]Equipment!$K$8:$L$19</definedName>
    <definedName name="Labor_Item">[1]Labor!$K$9:$K$13</definedName>
    <definedName name="Labor_Rates">[1]Labor!$K$8:$L$13</definedName>
    <definedName name="_xlnm.Print_Area" localSheetId="0">'Accessory Kits &amp; Gaskets'!$C$2:$F$18</definedName>
    <definedName name="_xlnm.Print_Area" localSheetId="1">Couplings!$C$2:$F$101</definedName>
    <definedName name="_xlnm.Print_Area" localSheetId="2">'Fire Hydrant Material'!$C$2:$F$15</definedName>
    <definedName name="_xlnm.Print_Area" localSheetId="3">'Flanged Material'!$C$2:$F$11</definedName>
    <definedName name="_xlnm.Print_Area" localSheetId="11">'Material Bid Items'!$C$2:$G$507</definedName>
    <definedName name="_xlnm.Print_Area" localSheetId="4">'Meters, Meter Boxes &amp; MXU''s'!$C$2:$F$18</definedName>
    <definedName name="_xlnm.Print_Area" localSheetId="5">'Repair Material'!$C$2:$F$57</definedName>
    <definedName name="_xlnm.Print_Area" localSheetId="6">Restraints!$C$2:$F$18</definedName>
    <definedName name="_xlnm.Print_Area" localSheetId="7">Saddles!$C$2:$F$48</definedName>
    <definedName name="_xlnm.Print_Area" localSheetId="12">'Signature Page'!$B$2:$F$69</definedName>
    <definedName name="_xlnm.Print_Area" localSheetId="8">Tubing!$C$2:$F$17</definedName>
    <definedName name="_xlnm.Print_Area" localSheetId="9">'Valve Box Material'!$C$2:$F$13</definedName>
    <definedName name="_xlnm.Print_Area" localSheetId="10">Valves!$C$2:$F$35</definedName>
    <definedName name="_xlnm.Print_Titles" localSheetId="0">'Accessory Kits &amp; Gaskets'!$2:$7</definedName>
    <definedName name="_xlnm.Print_Titles" localSheetId="1">Couplings!$2:$7</definedName>
    <definedName name="_xlnm.Print_Titles" localSheetId="2">'Fire Hydrant Material'!$2:$7</definedName>
    <definedName name="_xlnm.Print_Titles" localSheetId="3">'Flanged Material'!$2:$7</definedName>
    <definedName name="_xlnm.Print_Titles" localSheetId="11">'Material Bid Items'!$2:$7</definedName>
    <definedName name="_xlnm.Print_Titles" localSheetId="5">'Repair Material'!$2:$7</definedName>
    <definedName name="_xlnm.Print_Titles" localSheetId="6">Restraints!$2:$7</definedName>
    <definedName name="_xlnm.Print_Titles" localSheetId="7">Saddles!$2:$7</definedName>
    <definedName name="_xlnm.Print_Titles" localSheetId="8">Tubing!$2:$7</definedName>
    <definedName name="_xlnm.Print_Titles" localSheetId="9">'Valve Box Material'!$2:$7</definedName>
    <definedName name="_xlnm.Print_Titles" localSheetId="10">Valves!$2:$7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15" l="1" a="1"/>
  <c r="B8" i="15" l="1"/>
  <c r="G9" i="9" l="1"/>
  <c r="G17" i="9"/>
  <c r="G25" i="9"/>
  <c r="G10" i="9"/>
  <c r="G18" i="9"/>
  <c r="G11" i="9"/>
  <c r="G27" i="9"/>
  <c r="G20" i="9"/>
  <c r="G13" i="9"/>
  <c r="G21" i="9"/>
  <c r="G14" i="9"/>
  <c r="G22" i="9"/>
  <c r="G15" i="9"/>
  <c r="G23" i="9"/>
  <c r="G16" i="9"/>
  <c r="G24" i="9"/>
  <c r="G26" i="9"/>
  <c r="G19" i="9"/>
  <c r="G12" i="9"/>
  <c r="F15" i="9"/>
  <c r="F23" i="9"/>
  <c r="F16" i="9"/>
  <c r="F24" i="9"/>
  <c r="F9" i="9"/>
  <c r="F17" i="9"/>
  <c r="F25" i="9"/>
  <c r="F10" i="9"/>
  <c r="F18" i="9"/>
  <c r="F26" i="9"/>
  <c r="F11" i="9"/>
  <c r="F19" i="9"/>
  <c r="F27" i="9"/>
  <c r="F12" i="9"/>
  <c r="F20" i="9"/>
  <c r="F28" i="9"/>
  <c r="F13" i="9"/>
  <c r="F21" i="9"/>
  <c r="F29" i="9"/>
  <c r="F14" i="9"/>
  <c r="F22" i="9"/>
  <c r="E9" i="9"/>
  <c r="E22" i="9"/>
  <c r="E19" i="9"/>
  <c r="E20" i="9"/>
  <c r="E28" i="9"/>
  <c r="E13" i="9"/>
  <c r="E14" i="9"/>
  <c r="E15" i="9"/>
  <c r="E23" i="9"/>
  <c r="E16" i="9"/>
  <c r="E24" i="9"/>
  <c r="E17" i="9"/>
  <c r="E25" i="9"/>
  <c r="E10" i="9"/>
  <c r="E18" i="9"/>
  <c r="E26" i="9"/>
  <c r="E11" i="9"/>
  <c r="E27" i="9"/>
  <c r="E12" i="9"/>
  <c r="E21" i="9"/>
  <c r="E29" i="9"/>
  <c r="F8" i="9"/>
  <c r="G28" i="9"/>
  <c r="G29" i="9"/>
  <c r="E8" i="9"/>
  <c r="G8" i="9"/>
  <c r="B8" i="10" l="1" a="1"/>
  <c r="B8" i="10" s="1"/>
  <c r="E31" i="9" l="1"/>
  <c r="G33" i="9"/>
  <c r="F36" i="9"/>
  <c r="E39" i="9"/>
  <c r="G41" i="9"/>
  <c r="F44" i="9"/>
  <c r="E47" i="9"/>
  <c r="G49" i="9"/>
  <c r="F52" i="9"/>
  <c r="E55" i="9"/>
  <c r="G57" i="9"/>
  <c r="F60" i="9"/>
  <c r="E63" i="9"/>
  <c r="G65" i="9"/>
  <c r="F68" i="9"/>
  <c r="E71" i="9"/>
  <c r="G73" i="9"/>
  <c r="F76" i="9"/>
  <c r="E79" i="9"/>
  <c r="G81" i="9"/>
  <c r="F84" i="9"/>
  <c r="E87" i="9"/>
  <c r="G89" i="9"/>
  <c r="F92" i="9"/>
  <c r="E95" i="9"/>
  <c r="G97" i="9"/>
  <c r="F100" i="9"/>
  <c r="E103" i="9"/>
  <c r="G105" i="9"/>
  <c r="F108" i="9"/>
  <c r="E111" i="9"/>
  <c r="G113" i="9"/>
  <c r="F116" i="9"/>
  <c r="E119" i="9"/>
  <c r="G121" i="9"/>
  <c r="F124" i="9"/>
  <c r="E127" i="9"/>
  <c r="F41" i="9"/>
  <c r="G62" i="9"/>
  <c r="E84" i="9"/>
  <c r="G102" i="9"/>
  <c r="E124" i="9"/>
  <c r="F31" i="9"/>
  <c r="E34" i="9"/>
  <c r="G36" i="9"/>
  <c r="F39" i="9"/>
  <c r="E42" i="9"/>
  <c r="G44" i="9"/>
  <c r="F47" i="9"/>
  <c r="E50" i="9"/>
  <c r="G52" i="9"/>
  <c r="F55" i="9"/>
  <c r="E58" i="9"/>
  <c r="G60" i="9"/>
  <c r="F63" i="9"/>
  <c r="E66" i="9"/>
  <c r="G68" i="9"/>
  <c r="F71" i="9"/>
  <c r="E74" i="9"/>
  <c r="G76" i="9"/>
  <c r="F79" i="9"/>
  <c r="E82" i="9"/>
  <c r="G84" i="9"/>
  <c r="F87" i="9"/>
  <c r="E90" i="9"/>
  <c r="G92" i="9"/>
  <c r="F95" i="9"/>
  <c r="E98" i="9"/>
  <c r="G100" i="9"/>
  <c r="F103" i="9"/>
  <c r="E106" i="9"/>
  <c r="G108" i="9"/>
  <c r="F111" i="9"/>
  <c r="E114" i="9"/>
  <c r="G116" i="9"/>
  <c r="F119" i="9"/>
  <c r="E122" i="9"/>
  <c r="G124" i="9"/>
  <c r="F127" i="9"/>
  <c r="G46" i="9"/>
  <c r="F57" i="9"/>
  <c r="E76" i="9"/>
  <c r="E92" i="9"/>
  <c r="E108" i="9"/>
  <c r="F121" i="9"/>
  <c r="G31" i="9"/>
  <c r="F34" i="9"/>
  <c r="E37" i="9"/>
  <c r="G39" i="9"/>
  <c r="F42" i="9"/>
  <c r="E45" i="9"/>
  <c r="G47" i="9"/>
  <c r="F50" i="9"/>
  <c r="E53" i="9"/>
  <c r="G55" i="9"/>
  <c r="F58" i="9"/>
  <c r="E61" i="9"/>
  <c r="G63" i="9"/>
  <c r="F66" i="9"/>
  <c r="E69" i="9"/>
  <c r="G71" i="9"/>
  <c r="F74" i="9"/>
  <c r="E77" i="9"/>
  <c r="G79" i="9"/>
  <c r="F82" i="9"/>
  <c r="E85" i="9"/>
  <c r="G87" i="9"/>
  <c r="F90" i="9"/>
  <c r="E93" i="9"/>
  <c r="G95" i="9"/>
  <c r="F98" i="9"/>
  <c r="E101" i="9"/>
  <c r="G103" i="9"/>
  <c r="F106" i="9"/>
  <c r="E109" i="9"/>
  <c r="G111" i="9"/>
  <c r="F114" i="9"/>
  <c r="E117" i="9"/>
  <c r="G119" i="9"/>
  <c r="F122" i="9"/>
  <c r="E125" i="9"/>
  <c r="G127" i="9"/>
  <c r="F125" i="9"/>
  <c r="F33" i="9"/>
  <c r="F49" i="9"/>
  <c r="E60" i="9"/>
  <c r="F73" i="9"/>
  <c r="G86" i="9"/>
  <c r="F97" i="9"/>
  <c r="G110" i="9"/>
  <c r="G126" i="9"/>
  <c r="E32" i="9"/>
  <c r="G34" i="9"/>
  <c r="F37" i="9"/>
  <c r="E40" i="9"/>
  <c r="G42" i="9"/>
  <c r="F45" i="9"/>
  <c r="E48" i="9"/>
  <c r="G50" i="9"/>
  <c r="F53" i="9"/>
  <c r="E56" i="9"/>
  <c r="G58" i="9"/>
  <c r="F61" i="9"/>
  <c r="E64" i="9"/>
  <c r="G66" i="9"/>
  <c r="F69" i="9"/>
  <c r="E72" i="9"/>
  <c r="G74" i="9"/>
  <c r="F77" i="9"/>
  <c r="E80" i="9"/>
  <c r="G82" i="9"/>
  <c r="F85" i="9"/>
  <c r="E88" i="9"/>
  <c r="G90" i="9"/>
  <c r="F93" i="9"/>
  <c r="E96" i="9"/>
  <c r="G98" i="9"/>
  <c r="F101" i="9"/>
  <c r="E104" i="9"/>
  <c r="G106" i="9"/>
  <c r="F109" i="9"/>
  <c r="E112" i="9"/>
  <c r="G114" i="9"/>
  <c r="F117" i="9"/>
  <c r="E120" i="9"/>
  <c r="G122" i="9"/>
  <c r="E128" i="9"/>
  <c r="E36" i="9"/>
  <c r="E52" i="9"/>
  <c r="G70" i="9"/>
  <c r="F89" i="9"/>
  <c r="F113" i="9"/>
  <c r="F32" i="9"/>
  <c r="E35" i="9"/>
  <c r="G37" i="9"/>
  <c r="F40" i="9"/>
  <c r="E43" i="9"/>
  <c r="G45" i="9"/>
  <c r="F48" i="9"/>
  <c r="E51" i="9"/>
  <c r="G53" i="9"/>
  <c r="F56" i="9"/>
  <c r="E59" i="9"/>
  <c r="G61" i="9"/>
  <c r="F64" i="9"/>
  <c r="E67" i="9"/>
  <c r="G69" i="9"/>
  <c r="F72" i="9"/>
  <c r="E75" i="9"/>
  <c r="G77" i="9"/>
  <c r="F80" i="9"/>
  <c r="E83" i="9"/>
  <c r="G85" i="9"/>
  <c r="F88" i="9"/>
  <c r="E91" i="9"/>
  <c r="G93" i="9"/>
  <c r="F96" i="9"/>
  <c r="E99" i="9"/>
  <c r="G101" i="9"/>
  <c r="F104" i="9"/>
  <c r="E107" i="9"/>
  <c r="G109" i="9"/>
  <c r="F112" i="9"/>
  <c r="E115" i="9"/>
  <c r="G117" i="9"/>
  <c r="F120" i="9"/>
  <c r="E123" i="9"/>
  <c r="G125" i="9"/>
  <c r="F128" i="9"/>
  <c r="E126" i="9"/>
  <c r="G38" i="9"/>
  <c r="F65" i="9"/>
  <c r="G78" i="9"/>
  <c r="G94" i="9"/>
  <c r="F105" i="9"/>
  <c r="E116" i="9"/>
  <c r="G32" i="9"/>
  <c r="F35" i="9"/>
  <c r="E38" i="9"/>
  <c r="G40" i="9"/>
  <c r="F43" i="9"/>
  <c r="E46" i="9"/>
  <c r="G48" i="9"/>
  <c r="F51" i="9"/>
  <c r="E54" i="9"/>
  <c r="G56" i="9"/>
  <c r="F59" i="9"/>
  <c r="E62" i="9"/>
  <c r="G64" i="9"/>
  <c r="F67" i="9"/>
  <c r="E70" i="9"/>
  <c r="G72" i="9"/>
  <c r="F75" i="9"/>
  <c r="E78" i="9"/>
  <c r="G80" i="9"/>
  <c r="F83" i="9"/>
  <c r="E86" i="9"/>
  <c r="G88" i="9"/>
  <c r="F91" i="9"/>
  <c r="E94" i="9"/>
  <c r="G96" i="9"/>
  <c r="F99" i="9"/>
  <c r="E102" i="9"/>
  <c r="G104" i="9"/>
  <c r="F107" i="9"/>
  <c r="E110" i="9"/>
  <c r="G112" i="9"/>
  <c r="F115" i="9"/>
  <c r="E118" i="9"/>
  <c r="G120" i="9"/>
  <c r="F123" i="9"/>
  <c r="G128" i="9"/>
  <c r="E44" i="9"/>
  <c r="G54" i="9"/>
  <c r="E68" i="9"/>
  <c r="F81" i="9"/>
  <c r="E100" i="9"/>
  <c r="G118" i="9"/>
  <c r="E33" i="9"/>
  <c r="G35" i="9"/>
  <c r="F38" i="9"/>
  <c r="E41" i="9"/>
  <c r="G43" i="9"/>
  <c r="F46" i="9"/>
  <c r="E49" i="9"/>
  <c r="G51" i="9"/>
  <c r="F54" i="9"/>
  <c r="E57" i="9"/>
  <c r="G59" i="9"/>
  <c r="F62" i="9"/>
  <c r="E65" i="9"/>
  <c r="G67" i="9"/>
  <c r="F70" i="9"/>
  <c r="E73" i="9"/>
  <c r="G75" i="9"/>
  <c r="F78" i="9"/>
  <c r="E81" i="9"/>
  <c r="G83" i="9"/>
  <c r="F86" i="9"/>
  <c r="E89" i="9"/>
  <c r="G91" i="9"/>
  <c r="F94" i="9"/>
  <c r="E97" i="9"/>
  <c r="G99" i="9"/>
  <c r="F102" i="9"/>
  <c r="E105" i="9"/>
  <c r="G107" i="9"/>
  <c r="F110" i="9"/>
  <c r="E113" i="9"/>
  <c r="G115" i="9"/>
  <c r="F118" i="9"/>
  <c r="E121" i="9"/>
  <c r="G123" i="9"/>
  <c r="F126" i="9"/>
  <c r="G30" i="9"/>
  <c r="E30" i="9"/>
  <c r="F30" i="9"/>
  <c r="B8" i="18" a="1"/>
  <c r="B8" i="18" s="1"/>
  <c r="E130" i="9" l="1"/>
  <c r="G132" i="9"/>
  <c r="F135" i="9"/>
  <c r="E138" i="9"/>
  <c r="G140" i="9"/>
  <c r="F143" i="9"/>
  <c r="E146" i="9"/>
  <c r="G148" i="9"/>
  <c r="F130" i="9"/>
  <c r="E133" i="9"/>
  <c r="G135" i="9"/>
  <c r="F138" i="9"/>
  <c r="E141" i="9"/>
  <c r="G143" i="9"/>
  <c r="F146" i="9"/>
  <c r="E149" i="9"/>
  <c r="G130" i="9"/>
  <c r="F133" i="9"/>
  <c r="E136" i="9"/>
  <c r="G138" i="9"/>
  <c r="F141" i="9"/>
  <c r="E144" i="9"/>
  <c r="G146" i="9"/>
  <c r="F149" i="9"/>
  <c r="E131" i="9"/>
  <c r="G133" i="9"/>
  <c r="F136" i="9"/>
  <c r="E139" i="9"/>
  <c r="G141" i="9"/>
  <c r="F144" i="9"/>
  <c r="E147" i="9"/>
  <c r="G149" i="9"/>
  <c r="F131" i="9"/>
  <c r="E134" i="9"/>
  <c r="G136" i="9"/>
  <c r="F139" i="9"/>
  <c r="E142" i="9"/>
  <c r="G144" i="9"/>
  <c r="F147" i="9"/>
  <c r="E150" i="9"/>
  <c r="G131" i="9"/>
  <c r="F134" i="9"/>
  <c r="E137" i="9"/>
  <c r="G139" i="9"/>
  <c r="F142" i="9"/>
  <c r="E145" i="9"/>
  <c r="G147" i="9"/>
  <c r="F150" i="9"/>
  <c r="E132" i="9"/>
  <c r="G134" i="9"/>
  <c r="F137" i="9"/>
  <c r="E140" i="9"/>
  <c r="G142" i="9"/>
  <c r="F145" i="9"/>
  <c r="E148" i="9"/>
  <c r="G150" i="9"/>
  <c r="F132" i="9"/>
  <c r="E135" i="9"/>
  <c r="G137" i="9"/>
  <c r="F140" i="9"/>
  <c r="E143" i="9"/>
  <c r="G145" i="9"/>
  <c r="F148" i="9"/>
  <c r="E129" i="9"/>
  <c r="F129" i="9"/>
  <c r="G129" i="9"/>
  <c r="B8" i="19" l="1" a="1"/>
  <c r="B8" i="19" s="1"/>
  <c r="G173" i="9" l="1"/>
  <c r="F173" i="9"/>
  <c r="E173" i="9"/>
  <c r="G169" i="9"/>
  <c r="F169" i="9"/>
  <c r="E169" i="9"/>
  <c r="G168" i="9"/>
  <c r="E168" i="9"/>
  <c r="F168" i="9"/>
  <c r="G167" i="9"/>
  <c r="F167" i="9"/>
  <c r="E167" i="9"/>
  <c r="G164" i="9"/>
  <c r="F164" i="9"/>
  <c r="E164" i="9"/>
  <c r="G166" i="9"/>
  <c r="G157" i="9"/>
  <c r="G152" i="9"/>
  <c r="E153" i="9"/>
  <c r="F153" i="9"/>
  <c r="G153" i="9"/>
  <c r="F156" i="9"/>
  <c r="E159" i="9"/>
  <c r="G161" i="9"/>
  <c r="F165" i="9"/>
  <c r="E171" i="9"/>
  <c r="E157" i="9"/>
  <c r="F162" i="9"/>
  <c r="G171" i="9"/>
  <c r="G154" i="9"/>
  <c r="E160" i="9"/>
  <c r="F166" i="9"/>
  <c r="F152" i="9"/>
  <c r="F160" i="9"/>
  <c r="F172" i="9"/>
  <c r="E158" i="9"/>
  <c r="F163" i="9"/>
  <c r="G172" i="9"/>
  <c r="E161" i="9"/>
  <c r="F170" i="9"/>
  <c r="E156" i="9"/>
  <c r="G158" i="9"/>
  <c r="F161" i="9"/>
  <c r="E165" i="9"/>
  <c r="G170" i="9"/>
  <c r="E154" i="9"/>
  <c r="G156" i="9"/>
  <c r="F159" i="9"/>
  <c r="E162" i="9"/>
  <c r="G165" i="9"/>
  <c r="F171" i="9"/>
  <c r="F154" i="9"/>
  <c r="G159" i="9"/>
  <c r="E166" i="9"/>
  <c r="E152" i="9"/>
  <c r="F157" i="9"/>
  <c r="G162" i="9"/>
  <c r="E172" i="9"/>
  <c r="E155" i="9"/>
  <c r="E163" i="9"/>
  <c r="F155" i="9"/>
  <c r="G160" i="9"/>
  <c r="E170" i="9"/>
  <c r="G155" i="9"/>
  <c r="F158" i="9"/>
  <c r="G163" i="9"/>
  <c r="E151" i="9"/>
  <c r="G151" i="9"/>
  <c r="F151" i="9"/>
  <c r="B8" i="14" l="1" a="1"/>
  <c r="B8" i="14" s="1"/>
  <c r="E448" i="9" l="1"/>
  <c r="F449" i="9"/>
  <c r="G450" i="9"/>
  <c r="E452" i="9"/>
  <c r="F453" i="9"/>
  <c r="G454" i="9"/>
  <c r="E456" i="9"/>
  <c r="F448" i="9"/>
  <c r="G449" i="9"/>
  <c r="E451" i="9"/>
  <c r="F452" i="9"/>
  <c r="G453" i="9"/>
  <c r="E455" i="9"/>
  <c r="F456" i="9"/>
  <c r="E454" i="9"/>
  <c r="G456" i="9"/>
  <c r="E449" i="9"/>
  <c r="G451" i="9"/>
  <c r="E453" i="9"/>
  <c r="G455" i="9"/>
  <c r="G448" i="9"/>
  <c r="E450" i="9"/>
  <c r="F451" i="9"/>
  <c r="G452" i="9"/>
  <c r="F455" i="9"/>
  <c r="F450" i="9"/>
  <c r="F454" i="9"/>
  <c r="F447" i="9"/>
  <c r="G447" i="9"/>
  <c r="E447" i="9"/>
  <c r="B8" i="17" l="1" a="1"/>
  <c r="B8" i="17" s="1"/>
  <c r="G457" i="9" l="1"/>
  <c r="E458" i="9"/>
  <c r="F459" i="9"/>
  <c r="G460" i="9"/>
  <c r="E462" i="9"/>
  <c r="F463" i="9"/>
  <c r="G464" i="9"/>
  <c r="G461" i="9"/>
  <c r="F464" i="9"/>
  <c r="F458" i="9"/>
  <c r="G459" i="9"/>
  <c r="E461" i="9"/>
  <c r="F462" i="9"/>
  <c r="G463" i="9"/>
  <c r="E459" i="9"/>
  <c r="F460" i="9"/>
  <c r="E463" i="9"/>
  <c r="G458" i="9"/>
  <c r="E460" i="9"/>
  <c r="F461" i="9"/>
  <c r="G462" i="9"/>
  <c r="E464" i="9"/>
  <c r="E457" i="9"/>
  <c r="F457" i="9"/>
  <c r="B8" i="4" l="1" a="1"/>
  <c r="B8" i="4" s="1"/>
  <c r="B8" i="11" a="1"/>
  <c r="B8" i="11" s="1"/>
  <c r="B8" i="16" a="1"/>
  <c r="B8" i="16" s="1"/>
  <c r="B8" i="13" a="1"/>
  <c r="B8" i="13" s="1"/>
  <c r="B8" i="12" a="1"/>
  <c r="B8" i="12" s="1"/>
  <c r="G192" i="9" l="1"/>
  <c r="F192" i="9"/>
  <c r="E192" i="9"/>
  <c r="G186" i="9"/>
  <c r="F186" i="9"/>
  <c r="E186" i="9"/>
  <c r="G485" i="9"/>
  <c r="F485" i="9"/>
  <c r="E485" i="9"/>
  <c r="G481" i="9"/>
  <c r="F481" i="9"/>
  <c r="E481" i="9"/>
  <c r="G204" i="9"/>
  <c r="F204" i="9"/>
  <c r="E204" i="9"/>
  <c r="G203" i="9"/>
  <c r="F203" i="9"/>
  <c r="E203" i="9"/>
  <c r="G262" i="9"/>
  <c r="F262" i="9"/>
  <c r="E262" i="9"/>
  <c r="G256" i="9"/>
  <c r="F256" i="9"/>
  <c r="E256" i="9"/>
  <c r="G250" i="9"/>
  <c r="F250" i="9"/>
  <c r="E250" i="9"/>
  <c r="G249" i="9"/>
  <c r="F249" i="9"/>
  <c r="E249" i="9"/>
  <c r="G241" i="9"/>
  <c r="F241" i="9"/>
  <c r="E241" i="9"/>
  <c r="G240" i="9"/>
  <c r="F240" i="9"/>
  <c r="E240" i="9"/>
  <c r="G228" i="9"/>
  <c r="F228" i="9"/>
  <c r="E228" i="9"/>
  <c r="G227" i="9"/>
  <c r="F227" i="9"/>
  <c r="E227" i="9"/>
  <c r="F479" i="9"/>
  <c r="G471" i="9"/>
  <c r="E477" i="9"/>
  <c r="F483" i="9"/>
  <c r="G489" i="9"/>
  <c r="E495" i="9"/>
  <c r="F500" i="9"/>
  <c r="G505" i="9"/>
  <c r="G500" i="9"/>
  <c r="F498" i="9"/>
  <c r="F504" i="9"/>
  <c r="F466" i="9"/>
  <c r="E469" i="9"/>
  <c r="F474" i="9"/>
  <c r="G479" i="9"/>
  <c r="E487" i="9"/>
  <c r="F492" i="9"/>
  <c r="G497" i="9"/>
  <c r="E503" i="9"/>
  <c r="F495" i="9"/>
  <c r="F503" i="9"/>
  <c r="G503" i="9"/>
  <c r="G466" i="9"/>
  <c r="F469" i="9"/>
  <c r="E472" i="9"/>
  <c r="G474" i="9"/>
  <c r="F477" i="9"/>
  <c r="E480" i="9"/>
  <c r="G483" i="9"/>
  <c r="F487" i="9"/>
  <c r="E490" i="9"/>
  <c r="G492" i="9"/>
  <c r="E498" i="9"/>
  <c r="E506" i="9"/>
  <c r="F506" i="9"/>
  <c r="E467" i="9"/>
  <c r="G469" i="9"/>
  <c r="F472" i="9"/>
  <c r="E475" i="9"/>
  <c r="G477" i="9"/>
  <c r="F480" i="9"/>
  <c r="E484" i="9"/>
  <c r="G487" i="9"/>
  <c r="F490" i="9"/>
  <c r="E493" i="9"/>
  <c r="G495" i="9"/>
  <c r="E501" i="9"/>
  <c r="E507" i="9"/>
  <c r="F467" i="9"/>
  <c r="E470" i="9"/>
  <c r="G472" i="9"/>
  <c r="F475" i="9"/>
  <c r="E478" i="9"/>
  <c r="G480" i="9"/>
  <c r="F484" i="9"/>
  <c r="E488" i="9"/>
  <c r="G490" i="9"/>
  <c r="F493" i="9"/>
  <c r="E496" i="9"/>
  <c r="G498" i="9"/>
  <c r="F501" i="9"/>
  <c r="E504" i="9"/>
  <c r="G506" i="9"/>
  <c r="G467" i="9"/>
  <c r="F470" i="9"/>
  <c r="E473" i="9"/>
  <c r="G475" i="9"/>
  <c r="F478" i="9"/>
  <c r="E482" i="9"/>
  <c r="G484" i="9"/>
  <c r="F488" i="9"/>
  <c r="E491" i="9"/>
  <c r="G493" i="9"/>
  <c r="F496" i="9"/>
  <c r="E499" i="9"/>
  <c r="G501" i="9"/>
  <c r="E468" i="9"/>
  <c r="G470" i="9"/>
  <c r="F473" i="9"/>
  <c r="E476" i="9"/>
  <c r="G478" i="9"/>
  <c r="F482" i="9"/>
  <c r="E486" i="9"/>
  <c r="G488" i="9"/>
  <c r="F491" i="9"/>
  <c r="E494" i="9"/>
  <c r="G496" i="9"/>
  <c r="F499" i="9"/>
  <c r="E502" i="9"/>
  <c r="G504" i="9"/>
  <c r="F507" i="9"/>
  <c r="F468" i="9"/>
  <c r="E471" i="9"/>
  <c r="G473" i="9"/>
  <c r="F476" i="9"/>
  <c r="E479" i="9"/>
  <c r="G482" i="9"/>
  <c r="F486" i="9"/>
  <c r="E489" i="9"/>
  <c r="G491" i="9"/>
  <c r="F494" i="9"/>
  <c r="E497" i="9"/>
  <c r="G499" i="9"/>
  <c r="F502" i="9"/>
  <c r="E505" i="9"/>
  <c r="G507" i="9"/>
  <c r="E466" i="9"/>
  <c r="G468" i="9"/>
  <c r="F471" i="9"/>
  <c r="E474" i="9"/>
  <c r="G476" i="9"/>
  <c r="E483" i="9"/>
  <c r="G486" i="9"/>
  <c r="F489" i="9"/>
  <c r="E492" i="9"/>
  <c r="G494" i="9"/>
  <c r="F497" i="9"/>
  <c r="E500" i="9"/>
  <c r="G502" i="9"/>
  <c r="F505" i="9"/>
  <c r="G387" i="9"/>
  <c r="G388" i="9"/>
  <c r="E397" i="9"/>
  <c r="F382" i="9"/>
  <c r="E394" i="9"/>
  <c r="F394" i="9"/>
  <c r="G382" i="9"/>
  <c r="E389" i="9"/>
  <c r="E383" i="9"/>
  <c r="F391" i="9"/>
  <c r="F383" i="9"/>
  <c r="E386" i="9"/>
  <c r="G396" i="9"/>
  <c r="G383" i="9"/>
  <c r="F386" i="9"/>
  <c r="G391" i="9"/>
  <c r="E384" i="9"/>
  <c r="G386" i="9"/>
  <c r="F389" i="9"/>
  <c r="E392" i="9"/>
  <c r="G394" i="9"/>
  <c r="F397" i="9"/>
  <c r="F384" i="9"/>
  <c r="E387" i="9"/>
  <c r="G389" i="9"/>
  <c r="F392" i="9"/>
  <c r="E395" i="9"/>
  <c r="G397" i="9"/>
  <c r="E382" i="9"/>
  <c r="G384" i="9"/>
  <c r="F387" i="9"/>
  <c r="E390" i="9"/>
  <c r="G392" i="9"/>
  <c r="F395" i="9"/>
  <c r="E398" i="9"/>
  <c r="E385" i="9"/>
  <c r="F390" i="9"/>
  <c r="E393" i="9"/>
  <c r="G395" i="9"/>
  <c r="F398" i="9"/>
  <c r="F385" i="9"/>
  <c r="E388" i="9"/>
  <c r="G390" i="9"/>
  <c r="F393" i="9"/>
  <c r="E396" i="9"/>
  <c r="G398" i="9"/>
  <c r="G385" i="9"/>
  <c r="F388" i="9"/>
  <c r="E391" i="9"/>
  <c r="G393" i="9"/>
  <c r="F396" i="9"/>
  <c r="E206" i="9"/>
  <c r="G208" i="9"/>
  <c r="F211" i="9"/>
  <c r="E214" i="9"/>
  <c r="G216" i="9"/>
  <c r="F219" i="9"/>
  <c r="E222" i="9"/>
  <c r="G224" i="9"/>
  <c r="F229" i="9"/>
  <c r="E232" i="9"/>
  <c r="G234" i="9"/>
  <c r="F237" i="9"/>
  <c r="E242" i="9"/>
  <c r="G244" i="9"/>
  <c r="F247" i="9"/>
  <c r="E252" i="9"/>
  <c r="G254" i="9"/>
  <c r="F258" i="9"/>
  <c r="E261" i="9"/>
  <c r="G264" i="9"/>
  <c r="F267" i="9"/>
  <c r="E270" i="9"/>
  <c r="G272" i="9"/>
  <c r="F275" i="9"/>
  <c r="E278" i="9"/>
  <c r="G280" i="9"/>
  <c r="F283" i="9"/>
  <c r="E286" i="9"/>
  <c r="G288" i="9"/>
  <c r="F291" i="9"/>
  <c r="E294" i="9"/>
  <c r="G296" i="9"/>
  <c r="F299" i="9"/>
  <c r="E302" i="9"/>
  <c r="G304" i="9"/>
  <c r="F307" i="9"/>
  <c r="E310" i="9"/>
  <c r="G312" i="9"/>
  <c r="F315" i="9"/>
  <c r="E318" i="9"/>
  <c r="G320" i="9"/>
  <c r="F323" i="9"/>
  <c r="E326" i="9"/>
  <c r="G328" i="9"/>
  <c r="F331" i="9"/>
  <c r="E334" i="9"/>
  <c r="G336" i="9"/>
  <c r="F339" i="9"/>
  <c r="E342" i="9"/>
  <c r="G344" i="9"/>
  <c r="F347" i="9"/>
  <c r="E350" i="9"/>
  <c r="G352" i="9"/>
  <c r="F355" i="9"/>
  <c r="E358" i="9"/>
  <c r="G360" i="9"/>
  <c r="F363" i="9"/>
  <c r="E366" i="9"/>
  <c r="G368" i="9"/>
  <c r="F371" i="9"/>
  <c r="E374" i="9"/>
  <c r="G376" i="9"/>
  <c r="F379" i="9"/>
  <c r="E289" i="9"/>
  <c r="G299" i="9"/>
  <c r="F302" i="9"/>
  <c r="G307" i="9"/>
  <c r="E313" i="9"/>
  <c r="F318" i="9"/>
  <c r="G323" i="9"/>
  <c r="F206" i="9"/>
  <c r="E209" i="9"/>
  <c r="G211" i="9"/>
  <c r="F214" i="9"/>
  <c r="E217" i="9"/>
  <c r="G219" i="9"/>
  <c r="F222" i="9"/>
  <c r="E225" i="9"/>
  <c r="G229" i="9"/>
  <c r="F232" i="9"/>
  <c r="E235" i="9"/>
  <c r="G237" i="9"/>
  <c r="F242" i="9"/>
  <c r="E245" i="9"/>
  <c r="G247" i="9"/>
  <c r="F252" i="9"/>
  <c r="E255" i="9"/>
  <c r="G258" i="9"/>
  <c r="F261" i="9"/>
  <c r="E265" i="9"/>
  <c r="G267" i="9"/>
  <c r="F270" i="9"/>
  <c r="E273" i="9"/>
  <c r="G275" i="9"/>
  <c r="F278" i="9"/>
  <c r="E281" i="9"/>
  <c r="G283" i="9"/>
  <c r="F286" i="9"/>
  <c r="G291" i="9"/>
  <c r="F294" i="9"/>
  <c r="E297" i="9"/>
  <c r="E305" i="9"/>
  <c r="F310" i="9"/>
  <c r="G315" i="9"/>
  <c r="E321" i="9"/>
  <c r="G206" i="9"/>
  <c r="F209" i="9"/>
  <c r="E212" i="9"/>
  <c r="G214" i="9"/>
  <c r="F217" i="9"/>
  <c r="E220" i="9"/>
  <c r="G222" i="9"/>
  <c r="F225" i="9"/>
  <c r="E230" i="9"/>
  <c r="G232" i="9"/>
  <c r="F235" i="9"/>
  <c r="E238" i="9"/>
  <c r="G242" i="9"/>
  <c r="F245" i="9"/>
  <c r="E248" i="9"/>
  <c r="G252" i="9"/>
  <c r="F255" i="9"/>
  <c r="E259" i="9"/>
  <c r="G261" i="9"/>
  <c r="F265" i="9"/>
  <c r="E268" i="9"/>
  <c r="G270" i="9"/>
  <c r="F273" i="9"/>
  <c r="E276" i="9"/>
  <c r="G278" i="9"/>
  <c r="F281" i="9"/>
  <c r="E284" i="9"/>
  <c r="G286" i="9"/>
  <c r="F289" i="9"/>
  <c r="E292" i="9"/>
  <c r="G294" i="9"/>
  <c r="F297" i="9"/>
  <c r="E300" i="9"/>
  <c r="G302" i="9"/>
  <c r="F305" i="9"/>
  <c r="E308" i="9"/>
  <c r="G310" i="9"/>
  <c r="F313" i="9"/>
  <c r="E316" i="9"/>
  <c r="G318" i="9"/>
  <c r="F321" i="9"/>
  <c r="E324" i="9"/>
  <c r="G326" i="9"/>
  <c r="F329" i="9"/>
  <c r="E332" i="9"/>
  <c r="G334" i="9"/>
  <c r="F337" i="9"/>
  <c r="E340" i="9"/>
  <c r="G342" i="9"/>
  <c r="F345" i="9"/>
  <c r="E348" i="9"/>
  <c r="G350" i="9"/>
  <c r="F353" i="9"/>
  <c r="E356" i="9"/>
  <c r="G358" i="9"/>
  <c r="F361" i="9"/>
  <c r="E364" i="9"/>
  <c r="G366" i="9"/>
  <c r="F369" i="9"/>
  <c r="E372" i="9"/>
  <c r="G374" i="9"/>
  <c r="F377" i="9"/>
  <c r="E380" i="9"/>
  <c r="F372" i="9"/>
  <c r="G377" i="9"/>
  <c r="E269" i="9"/>
  <c r="G287" i="9"/>
  <c r="E293" i="9"/>
  <c r="E301" i="9"/>
  <c r="E309" i="9"/>
  <c r="E317" i="9"/>
  <c r="E325" i="9"/>
  <c r="E333" i="9"/>
  <c r="F338" i="9"/>
  <c r="G343" i="9"/>
  <c r="G351" i="9"/>
  <c r="G359" i="9"/>
  <c r="G367" i="9"/>
  <c r="E207" i="9"/>
  <c r="G209" i="9"/>
  <c r="F212" i="9"/>
  <c r="E215" i="9"/>
  <c r="G217" i="9"/>
  <c r="F220" i="9"/>
  <c r="E223" i="9"/>
  <c r="G225" i="9"/>
  <c r="F230" i="9"/>
  <c r="E233" i="9"/>
  <c r="G235" i="9"/>
  <c r="F238" i="9"/>
  <c r="E243" i="9"/>
  <c r="G245" i="9"/>
  <c r="F248" i="9"/>
  <c r="E253" i="9"/>
  <c r="G255" i="9"/>
  <c r="F259" i="9"/>
  <c r="E263" i="9"/>
  <c r="G265" i="9"/>
  <c r="F268" i="9"/>
  <c r="E271" i="9"/>
  <c r="G273" i="9"/>
  <c r="F276" i="9"/>
  <c r="E279" i="9"/>
  <c r="G281" i="9"/>
  <c r="F284" i="9"/>
  <c r="E287" i="9"/>
  <c r="G289" i="9"/>
  <c r="F292" i="9"/>
  <c r="E295" i="9"/>
  <c r="G297" i="9"/>
  <c r="F300" i="9"/>
  <c r="E303" i="9"/>
  <c r="G305" i="9"/>
  <c r="F308" i="9"/>
  <c r="E311" i="9"/>
  <c r="G313" i="9"/>
  <c r="F316" i="9"/>
  <c r="E319" i="9"/>
  <c r="G321" i="9"/>
  <c r="F324" i="9"/>
  <c r="E327" i="9"/>
  <c r="G329" i="9"/>
  <c r="F332" i="9"/>
  <c r="E335" i="9"/>
  <c r="G337" i="9"/>
  <c r="F340" i="9"/>
  <c r="E343" i="9"/>
  <c r="G345" i="9"/>
  <c r="F348" i="9"/>
  <c r="E351" i="9"/>
  <c r="G353" i="9"/>
  <c r="F356" i="9"/>
  <c r="E359" i="9"/>
  <c r="G361" i="9"/>
  <c r="F364" i="9"/>
  <c r="E367" i="9"/>
  <c r="G369" i="9"/>
  <c r="E375" i="9"/>
  <c r="F380" i="9"/>
  <c r="F274" i="9"/>
  <c r="G295" i="9"/>
  <c r="F306" i="9"/>
  <c r="F314" i="9"/>
  <c r="F322" i="9"/>
  <c r="F330" i="9"/>
  <c r="E341" i="9"/>
  <c r="E349" i="9"/>
  <c r="E357" i="9"/>
  <c r="E365" i="9"/>
  <c r="F207" i="9"/>
  <c r="E210" i="9"/>
  <c r="G212" i="9"/>
  <c r="F215" i="9"/>
  <c r="E218" i="9"/>
  <c r="G220" i="9"/>
  <c r="F223" i="9"/>
  <c r="E226" i="9"/>
  <c r="G230" i="9"/>
  <c r="F233" i="9"/>
  <c r="E236" i="9"/>
  <c r="G238" i="9"/>
  <c r="F243" i="9"/>
  <c r="E246" i="9"/>
  <c r="G248" i="9"/>
  <c r="F253" i="9"/>
  <c r="E257" i="9"/>
  <c r="G259" i="9"/>
  <c r="F263" i="9"/>
  <c r="E266" i="9"/>
  <c r="G268" i="9"/>
  <c r="F271" i="9"/>
  <c r="E274" i="9"/>
  <c r="G276" i="9"/>
  <c r="F279" i="9"/>
  <c r="E282" i="9"/>
  <c r="G284" i="9"/>
  <c r="F287" i="9"/>
  <c r="E290" i="9"/>
  <c r="G292" i="9"/>
  <c r="F295" i="9"/>
  <c r="E298" i="9"/>
  <c r="G300" i="9"/>
  <c r="F303" i="9"/>
  <c r="E306" i="9"/>
  <c r="G308" i="9"/>
  <c r="F311" i="9"/>
  <c r="E314" i="9"/>
  <c r="G316" i="9"/>
  <c r="F319" i="9"/>
  <c r="E322" i="9"/>
  <c r="G324" i="9"/>
  <c r="F327" i="9"/>
  <c r="E330" i="9"/>
  <c r="G332" i="9"/>
  <c r="F335" i="9"/>
  <c r="E338" i="9"/>
  <c r="G340" i="9"/>
  <c r="F343" i="9"/>
  <c r="E346" i="9"/>
  <c r="G348" i="9"/>
  <c r="F351" i="9"/>
  <c r="E354" i="9"/>
  <c r="G356" i="9"/>
  <c r="F359" i="9"/>
  <c r="E362" i="9"/>
  <c r="G364" i="9"/>
  <c r="F367" i="9"/>
  <c r="E370" i="9"/>
  <c r="G372" i="9"/>
  <c r="F375" i="9"/>
  <c r="E378" i="9"/>
  <c r="G380" i="9"/>
  <c r="F246" i="9"/>
  <c r="E251" i="9"/>
  <c r="G253" i="9"/>
  <c r="F257" i="9"/>
  <c r="E260" i="9"/>
  <c r="G263" i="9"/>
  <c r="F266" i="9"/>
  <c r="G271" i="9"/>
  <c r="E277" i="9"/>
  <c r="G279" i="9"/>
  <c r="F282" i="9"/>
  <c r="E285" i="9"/>
  <c r="F290" i="9"/>
  <c r="F298" i="9"/>
  <c r="G303" i="9"/>
  <c r="G311" i="9"/>
  <c r="G319" i="9"/>
  <c r="G327" i="9"/>
  <c r="G335" i="9"/>
  <c r="F346" i="9"/>
  <c r="F354" i="9"/>
  <c r="F362" i="9"/>
  <c r="G207" i="9"/>
  <c r="F210" i="9"/>
  <c r="E213" i="9"/>
  <c r="G215" i="9"/>
  <c r="F218" i="9"/>
  <c r="E221" i="9"/>
  <c r="G223" i="9"/>
  <c r="F226" i="9"/>
  <c r="E231" i="9"/>
  <c r="G233" i="9"/>
  <c r="F236" i="9"/>
  <c r="E239" i="9"/>
  <c r="G243" i="9"/>
  <c r="E208" i="9"/>
  <c r="G218" i="9"/>
  <c r="F231" i="9"/>
  <c r="E244" i="9"/>
  <c r="G257" i="9"/>
  <c r="F269" i="9"/>
  <c r="E280" i="9"/>
  <c r="G290" i="9"/>
  <c r="F301" i="9"/>
  <c r="E312" i="9"/>
  <c r="G322" i="9"/>
  <c r="G330" i="9"/>
  <c r="E337" i="9"/>
  <c r="F344" i="9"/>
  <c r="E352" i="9"/>
  <c r="F358" i="9"/>
  <c r="G365" i="9"/>
  <c r="G371" i="9"/>
  <c r="E377" i="9"/>
  <c r="F312" i="9"/>
  <c r="E331" i="9"/>
  <c r="E345" i="9"/>
  <c r="F352" i="9"/>
  <c r="F366" i="9"/>
  <c r="F378" i="9"/>
  <c r="F360" i="9"/>
  <c r="F373" i="9"/>
  <c r="F216" i="9"/>
  <c r="E329" i="9"/>
  <c r="F208" i="9"/>
  <c r="E219" i="9"/>
  <c r="G231" i="9"/>
  <c r="F244" i="9"/>
  <c r="E258" i="9"/>
  <c r="G269" i="9"/>
  <c r="F280" i="9"/>
  <c r="E291" i="9"/>
  <c r="G301" i="9"/>
  <c r="E323" i="9"/>
  <c r="G338" i="9"/>
  <c r="E360" i="9"/>
  <c r="E373" i="9"/>
  <c r="G346" i="9"/>
  <c r="G378" i="9"/>
  <c r="F254" i="9"/>
  <c r="G309" i="9"/>
  <c r="E371" i="9"/>
  <c r="G210" i="9"/>
  <c r="F221" i="9"/>
  <c r="E234" i="9"/>
  <c r="G246" i="9"/>
  <c r="F260" i="9"/>
  <c r="E272" i="9"/>
  <c r="G282" i="9"/>
  <c r="F293" i="9"/>
  <c r="E304" i="9"/>
  <c r="G314" i="9"/>
  <c r="F325" i="9"/>
  <c r="G331" i="9"/>
  <c r="E339" i="9"/>
  <c r="E353" i="9"/>
  <c r="E368" i="9"/>
  <c r="E229" i="9"/>
  <c r="E299" i="9"/>
  <c r="F350" i="9"/>
  <c r="E211" i="9"/>
  <c r="G221" i="9"/>
  <c r="F234" i="9"/>
  <c r="E247" i="9"/>
  <c r="G260" i="9"/>
  <c r="F272" i="9"/>
  <c r="E283" i="9"/>
  <c r="G293" i="9"/>
  <c r="F304" i="9"/>
  <c r="E315" i="9"/>
  <c r="G325" i="9"/>
  <c r="F333" i="9"/>
  <c r="G339" i="9"/>
  <c r="E347" i="9"/>
  <c r="G354" i="9"/>
  <c r="E361" i="9"/>
  <c r="F368" i="9"/>
  <c r="G373" i="9"/>
  <c r="E379" i="9"/>
  <c r="G239" i="9"/>
  <c r="F320" i="9"/>
  <c r="F376" i="9"/>
  <c r="F213" i="9"/>
  <c r="E224" i="9"/>
  <c r="G236" i="9"/>
  <c r="F251" i="9"/>
  <c r="E264" i="9"/>
  <c r="G274" i="9"/>
  <c r="F285" i="9"/>
  <c r="E296" i="9"/>
  <c r="G306" i="9"/>
  <c r="F317" i="9"/>
  <c r="F326" i="9"/>
  <c r="G333" i="9"/>
  <c r="F341" i="9"/>
  <c r="G347" i="9"/>
  <c r="E355" i="9"/>
  <c r="G362" i="9"/>
  <c r="E369" i="9"/>
  <c r="F374" i="9"/>
  <c r="G379" i="9"/>
  <c r="G363" i="9"/>
  <c r="E376" i="9"/>
  <c r="G277" i="9"/>
  <c r="F336" i="9"/>
  <c r="G357" i="9"/>
  <c r="G213" i="9"/>
  <c r="F224" i="9"/>
  <c r="E237" i="9"/>
  <c r="G251" i="9"/>
  <c r="F264" i="9"/>
  <c r="E275" i="9"/>
  <c r="G285" i="9"/>
  <c r="F296" i="9"/>
  <c r="E307" i="9"/>
  <c r="G317" i="9"/>
  <c r="E328" i="9"/>
  <c r="F334" i="9"/>
  <c r="G341" i="9"/>
  <c r="F349" i="9"/>
  <c r="G355" i="9"/>
  <c r="E363" i="9"/>
  <c r="F370" i="9"/>
  <c r="G375" i="9"/>
  <c r="E216" i="9"/>
  <c r="G226" i="9"/>
  <c r="F239" i="9"/>
  <c r="E254" i="9"/>
  <c r="G266" i="9"/>
  <c r="F277" i="9"/>
  <c r="E288" i="9"/>
  <c r="G298" i="9"/>
  <c r="F309" i="9"/>
  <c r="E320" i="9"/>
  <c r="F328" i="9"/>
  <c r="E336" i="9"/>
  <c r="F342" i="9"/>
  <c r="G349" i="9"/>
  <c r="F357" i="9"/>
  <c r="G370" i="9"/>
  <c r="E267" i="9"/>
  <c r="F288" i="9"/>
  <c r="E344" i="9"/>
  <c r="F365" i="9"/>
  <c r="E175" i="9"/>
  <c r="G177" i="9"/>
  <c r="F180" i="9"/>
  <c r="E183" i="9"/>
  <c r="G185" i="9"/>
  <c r="F189" i="9"/>
  <c r="E193" i="9"/>
  <c r="G195" i="9"/>
  <c r="F198" i="9"/>
  <c r="E201" i="9"/>
  <c r="E199" i="9"/>
  <c r="F195" i="9"/>
  <c r="F175" i="9"/>
  <c r="E178" i="9"/>
  <c r="G180" i="9"/>
  <c r="F183" i="9"/>
  <c r="E187" i="9"/>
  <c r="G189" i="9"/>
  <c r="F193" i="9"/>
  <c r="E196" i="9"/>
  <c r="G198" i="9"/>
  <c r="F201" i="9"/>
  <c r="F196" i="9"/>
  <c r="G191" i="9"/>
  <c r="G175" i="9"/>
  <c r="F178" i="9"/>
  <c r="E181" i="9"/>
  <c r="G183" i="9"/>
  <c r="F187" i="9"/>
  <c r="E190" i="9"/>
  <c r="G193" i="9"/>
  <c r="G201" i="9"/>
  <c r="E176" i="9"/>
  <c r="G178" i="9"/>
  <c r="F181" i="9"/>
  <c r="E184" i="9"/>
  <c r="G187" i="9"/>
  <c r="F190" i="9"/>
  <c r="E194" i="9"/>
  <c r="G196" i="9"/>
  <c r="F199" i="9"/>
  <c r="E202" i="9"/>
  <c r="G182" i="9"/>
  <c r="G200" i="9"/>
  <c r="F176" i="9"/>
  <c r="E179" i="9"/>
  <c r="G181" i="9"/>
  <c r="F184" i="9"/>
  <c r="E188" i="9"/>
  <c r="G190" i="9"/>
  <c r="F194" i="9"/>
  <c r="E197" i="9"/>
  <c r="G199" i="9"/>
  <c r="F202" i="9"/>
  <c r="G202" i="9"/>
  <c r="E180" i="9"/>
  <c r="F185" i="9"/>
  <c r="E198" i="9"/>
  <c r="G176" i="9"/>
  <c r="F179" i="9"/>
  <c r="E182" i="9"/>
  <c r="G184" i="9"/>
  <c r="F188" i="9"/>
  <c r="E191" i="9"/>
  <c r="G194" i="9"/>
  <c r="F197" i="9"/>
  <c r="E200" i="9"/>
  <c r="F177" i="9"/>
  <c r="E189" i="9"/>
  <c r="E177" i="9"/>
  <c r="G179" i="9"/>
  <c r="F182" i="9"/>
  <c r="E185" i="9"/>
  <c r="G188" i="9"/>
  <c r="F191" i="9"/>
  <c r="E195" i="9"/>
  <c r="G197" i="9"/>
  <c r="F200" i="9"/>
  <c r="E445" i="9"/>
  <c r="F445" i="9"/>
  <c r="G445" i="9"/>
  <c r="F443" i="9"/>
  <c r="E443" i="9"/>
  <c r="G443" i="9"/>
  <c r="F441" i="9"/>
  <c r="E441" i="9"/>
  <c r="G441" i="9"/>
  <c r="F439" i="9"/>
  <c r="E439" i="9"/>
  <c r="G439" i="9"/>
  <c r="G433" i="9"/>
  <c r="E433" i="9"/>
  <c r="F433" i="9"/>
  <c r="G431" i="9"/>
  <c r="F431" i="9"/>
  <c r="E431" i="9"/>
  <c r="F429" i="9"/>
  <c r="E429" i="9"/>
  <c r="G429" i="9"/>
  <c r="G465" i="9"/>
  <c r="F465" i="9"/>
  <c r="E465" i="9"/>
  <c r="G399" i="9"/>
  <c r="E400" i="9"/>
  <c r="F401" i="9"/>
  <c r="G402" i="9"/>
  <c r="E404" i="9"/>
  <c r="F405" i="9"/>
  <c r="G406" i="9"/>
  <c r="E408" i="9"/>
  <c r="F409" i="9"/>
  <c r="G410" i="9"/>
  <c r="E412" i="9"/>
  <c r="F413" i="9"/>
  <c r="G414" i="9"/>
  <c r="E416" i="9"/>
  <c r="F417" i="9"/>
  <c r="G418" i="9"/>
  <c r="E420" i="9"/>
  <c r="F421" i="9"/>
  <c r="G422" i="9"/>
  <c r="E424" i="9"/>
  <c r="F425" i="9"/>
  <c r="G426" i="9"/>
  <c r="E428" i="9"/>
  <c r="F430" i="9"/>
  <c r="G432" i="9"/>
  <c r="E435" i="9"/>
  <c r="E442" i="9"/>
  <c r="F400" i="9"/>
  <c r="G401" i="9"/>
  <c r="E403" i="9"/>
  <c r="F404" i="9"/>
  <c r="G405" i="9"/>
  <c r="E407" i="9"/>
  <c r="F408" i="9"/>
  <c r="G409" i="9"/>
  <c r="E411" i="9"/>
  <c r="F412" i="9"/>
  <c r="G413" i="9"/>
  <c r="E415" i="9"/>
  <c r="F416" i="9"/>
  <c r="G417" i="9"/>
  <c r="E419" i="9"/>
  <c r="F420" i="9"/>
  <c r="G421" i="9"/>
  <c r="E423" i="9"/>
  <c r="F424" i="9"/>
  <c r="G425" i="9"/>
  <c r="E427" i="9"/>
  <c r="F428" i="9"/>
  <c r="G430" i="9"/>
  <c r="E434" i="9"/>
  <c r="F435" i="9"/>
  <c r="G436" i="9"/>
  <c r="E440" i="9"/>
  <c r="F442" i="9"/>
  <c r="G444" i="9"/>
  <c r="E446" i="9"/>
  <c r="F437" i="9"/>
  <c r="F402" i="9"/>
  <c r="G403" i="9"/>
  <c r="G407" i="9"/>
  <c r="F410" i="9"/>
  <c r="E413" i="9"/>
  <c r="G415" i="9"/>
  <c r="F418" i="9"/>
  <c r="E421" i="9"/>
  <c r="G423" i="9"/>
  <c r="F426" i="9"/>
  <c r="E430" i="9"/>
  <c r="G434" i="9"/>
  <c r="F438" i="9"/>
  <c r="E444" i="9"/>
  <c r="G446" i="9"/>
  <c r="G438" i="9"/>
  <c r="F444" i="9"/>
  <c r="E437" i="9"/>
  <c r="G400" i="9"/>
  <c r="E402" i="9"/>
  <c r="F403" i="9"/>
  <c r="G404" i="9"/>
  <c r="E406" i="9"/>
  <c r="F407" i="9"/>
  <c r="G408" i="9"/>
  <c r="E410" i="9"/>
  <c r="F411" i="9"/>
  <c r="G412" i="9"/>
  <c r="E414" i="9"/>
  <c r="F415" i="9"/>
  <c r="G416" i="9"/>
  <c r="E418" i="9"/>
  <c r="F419" i="9"/>
  <c r="G420" i="9"/>
  <c r="E422" i="9"/>
  <c r="F423" i="9"/>
  <c r="G424" i="9"/>
  <c r="E426" i="9"/>
  <c r="F427" i="9"/>
  <c r="G428" i="9"/>
  <c r="E432" i="9"/>
  <c r="F434" i="9"/>
  <c r="G435" i="9"/>
  <c r="E438" i="9"/>
  <c r="F440" i="9"/>
  <c r="G442" i="9"/>
  <c r="F446" i="9"/>
  <c r="G437" i="9"/>
  <c r="E401" i="9"/>
  <c r="E405" i="9"/>
  <c r="F406" i="9"/>
  <c r="E409" i="9"/>
  <c r="G411" i="9"/>
  <c r="F414" i="9"/>
  <c r="E417" i="9"/>
  <c r="G419" i="9"/>
  <c r="F422" i="9"/>
  <c r="E425" i="9"/>
  <c r="G427" i="9"/>
  <c r="F432" i="9"/>
  <c r="E436" i="9"/>
  <c r="G440" i="9"/>
  <c r="F436" i="9"/>
  <c r="E399" i="9"/>
  <c r="F399" i="9"/>
  <c r="G381" i="9"/>
  <c r="E381" i="9"/>
  <c r="F381" i="9"/>
  <c r="G205" i="9"/>
  <c r="E205" i="9"/>
  <c r="F205" i="9"/>
  <c r="G174" i="9"/>
  <c r="E174" i="9"/>
  <c r="F17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<sst xmlns="http://schemas.openxmlformats.org/spreadsheetml/2006/main" count="1279" uniqueCount="674">
  <si>
    <t>Price</t>
  </si>
  <si>
    <t>3/4" CTS x 3/4" FIPT (female pigtail)</t>
  </si>
  <si>
    <t>3/4" MIPT x 3/4" PVC</t>
  </si>
  <si>
    <t>3/4" MIPT x 1" PVC</t>
  </si>
  <si>
    <t>3/4" FIPT x 3/4" PVC</t>
  </si>
  <si>
    <t>3/4" FIPT x 1" PVC</t>
  </si>
  <si>
    <t>3/4" FIPT x 1" FIPT</t>
  </si>
  <si>
    <t>3/4" CTS x 3/4" CTS</t>
  </si>
  <si>
    <t>3/4" CTS x 3/4" GALV</t>
  </si>
  <si>
    <t>3/4" CTS x 3/4" PVC</t>
  </si>
  <si>
    <t>3/4" 90° MIPT x CTS</t>
  </si>
  <si>
    <t>3/4" 90° CTS x CTS</t>
  </si>
  <si>
    <t>3/4" x 1" Tee, CTS x CTS x CTS</t>
  </si>
  <si>
    <t>3/4" Tee, CTS x CTS x CTS</t>
  </si>
  <si>
    <t>3/4" MIPT x 1" CTS</t>
  </si>
  <si>
    <t>3/4" CTS x 1/2" PVC</t>
  </si>
  <si>
    <t>3/4" CTS x 1/2" MIPT</t>
  </si>
  <si>
    <t>3/4" CTS x 1" PVC</t>
  </si>
  <si>
    <t>1" CTS x 3/4" CTS</t>
  </si>
  <si>
    <t>1" CTS x 1" CTS</t>
  </si>
  <si>
    <t>1" CTS x 3/4" PVC</t>
  </si>
  <si>
    <t>1" CTS x 1" PVC</t>
  </si>
  <si>
    <t>1" PVC x 3/4" PVC</t>
  </si>
  <si>
    <t>1" 90° Elbow CTS x CTS</t>
  </si>
  <si>
    <t>1" 90° Elbow MIPT x CTS</t>
  </si>
  <si>
    <t>1" x 3/4" Tee, CTS x CTS x CTS</t>
  </si>
  <si>
    <t>1" Tee, CTS x CTS x CTS</t>
  </si>
  <si>
    <t>1" x 3/4" "Y", CTS x CTS x CTS</t>
  </si>
  <si>
    <t>1" MIPT x 3/4" CTS</t>
  </si>
  <si>
    <t>1" x 3/4" Meter Flange</t>
  </si>
  <si>
    <t>1 1/4" CTS x 1 1/4" CTS</t>
  </si>
  <si>
    <t>1 1/4" PVC x 1 1/4" PVC</t>
  </si>
  <si>
    <t>1 1/4" 90° CTS x CTS</t>
  </si>
  <si>
    <t>1 1/4" 90° CTS x MIPT</t>
  </si>
  <si>
    <t>1 1/2" CTS x 1 1/2" MIPT (pigtail)</t>
  </si>
  <si>
    <t>1 1/2" CTS x 1 1/2" PVC</t>
  </si>
  <si>
    <t>1 1/2" PVC x 1 1/2" PVC</t>
  </si>
  <si>
    <t>1 1/2" 90° CTS x CTS</t>
  </si>
  <si>
    <t>1 1/2" 90° CTS x MIPT</t>
  </si>
  <si>
    <t>1 1/2" CTS x CTS</t>
  </si>
  <si>
    <t>2" FIPT x 2" CTS</t>
  </si>
  <si>
    <t>2" MIPT x 1 1/2" FIPT</t>
  </si>
  <si>
    <t>2" CTS x 2" CTS</t>
  </si>
  <si>
    <t>2" CTS x 2" PVC</t>
  </si>
  <si>
    <t>2" CTS x 1 1/2" MIPT</t>
  </si>
  <si>
    <t>2" MIPT x 2" CTS (pigtail)</t>
  </si>
  <si>
    <t>2" MIPT x 2" PVC</t>
  </si>
  <si>
    <t>2" 90° CTS x CTS</t>
  </si>
  <si>
    <t>2" 90° MIPT x CTS</t>
  </si>
  <si>
    <t>2" x 3/4" Tee, CTS x CTS x FIPT</t>
  </si>
  <si>
    <t>2" x 1" Tee, CTS x CTS x FIPT</t>
  </si>
  <si>
    <t>2" Tee, CTS x CTS x CTS</t>
  </si>
  <si>
    <t>2" PVC x 2" FIPT</t>
  </si>
  <si>
    <t>2" PVC x 2" PVC</t>
  </si>
  <si>
    <t xml:space="preserve">Description </t>
  </si>
  <si>
    <t>Cast Iron Valve Box Extension, 4"</t>
  </si>
  <si>
    <t>Cast Iron Valve Box Extension, 6"</t>
  </si>
  <si>
    <t>Cast Iron Valve Box, Short</t>
  </si>
  <si>
    <t>2" Multiservice "Y", Manifold</t>
  </si>
  <si>
    <t>Cast Iron Valve Box Extension, 2"</t>
  </si>
  <si>
    <t>Cast Iron Valve Box Extension, 1"</t>
  </si>
  <si>
    <t>4" Ductile Iron Spool Piece, 6 ft. length</t>
  </si>
  <si>
    <t>4" x 3" Flanged Reducer</t>
  </si>
  <si>
    <t>3" Flanged Tee</t>
  </si>
  <si>
    <t>3" Flanged Gate Valve w/ Handwheel</t>
  </si>
  <si>
    <t>6" x 18" Swivel Hydrant Adapter</t>
  </si>
  <si>
    <t>5/8" x 3/4" Badger M25 Meter</t>
  </si>
  <si>
    <t>5/8" x 3/4" Sensus SR II Meter</t>
  </si>
  <si>
    <t>Item #</t>
  </si>
  <si>
    <t>3/4" 90° CTS x FIPT</t>
  </si>
  <si>
    <t>Manufacturer</t>
  </si>
  <si>
    <t>Telephone (270) 737-1056  ·  Fax (270) 737-2301</t>
  </si>
  <si>
    <t>www.hcwd2.org</t>
  </si>
  <si>
    <t>Printed Name</t>
  </si>
  <si>
    <t>Signature</t>
  </si>
  <si>
    <t>Date</t>
  </si>
  <si>
    <t>Title</t>
  </si>
  <si>
    <t>Company Name</t>
  </si>
  <si>
    <t>Address</t>
  </si>
  <si>
    <t>Signature Page</t>
  </si>
  <si>
    <t>Couplings</t>
  </si>
  <si>
    <t>Repair Material</t>
  </si>
  <si>
    <t>1" 90° CTS x FIPT</t>
  </si>
  <si>
    <t>Valves</t>
  </si>
  <si>
    <t>Saddles</t>
  </si>
  <si>
    <t>Tubing</t>
  </si>
  <si>
    <t>Restraints</t>
  </si>
  <si>
    <t>Fire Hydrant Material</t>
  </si>
  <si>
    <t>Flanged Material</t>
  </si>
  <si>
    <t xml:space="preserve"> Meters, Meter Boxes &amp; SmartPoints</t>
  </si>
  <si>
    <t>Accessory Kits &amp; Gaskets</t>
  </si>
  <si>
    <t>Valve Box Material</t>
  </si>
  <si>
    <t>Bid Price</t>
  </si>
  <si>
    <t>Category</t>
  </si>
  <si>
    <t>Meters, Meter Boxes &amp; MXU's</t>
  </si>
  <si>
    <t>1 1/4" CTS x 1 1/4" MIPT</t>
  </si>
  <si>
    <t>2" MIPT x 1 1/2" CTS</t>
  </si>
  <si>
    <t>3/4" 90° FIPT x MIPT</t>
  </si>
  <si>
    <t>3/4" CTS x 1" FIPT</t>
  </si>
  <si>
    <t>1 1/4" FIPT x 1 1/4" CTS</t>
  </si>
  <si>
    <t xml:space="preserve">3/4" CTS x 1/2" GALV </t>
  </si>
  <si>
    <t>3/4" FIPT x 3/4" GALV</t>
  </si>
  <si>
    <t>3/4" GALV x 1/2" MIPT</t>
  </si>
  <si>
    <t>3/4" GALV x 3/4" MIPT</t>
  </si>
  <si>
    <t>3/4" MIPT x 1/2" GALV</t>
  </si>
  <si>
    <t>1" CTS x 1" GALV</t>
  </si>
  <si>
    <t>1" GALV x 1" MIPT</t>
  </si>
  <si>
    <t>1" GALV x 3/4" MIPT</t>
  </si>
  <si>
    <t>1 1/4" CTS x 1 1/4" GALV</t>
  </si>
  <si>
    <t>1 1/4" GALV x 1 1/4" MIPT</t>
  </si>
  <si>
    <t>1 1/2" CTS x 1 1/2" GALV</t>
  </si>
  <si>
    <t>1 1/2" GALV x 1 1/2" MIPT</t>
  </si>
  <si>
    <t>1 1/2" GALV x GALV</t>
  </si>
  <si>
    <t>2" CTS x 2" GALV</t>
  </si>
  <si>
    <t>2" FIPT x 2" GALV</t>
  </si>
  <si>
    <t>2" MIPT x 2" GALV</t>
  </si>
  <si>
    <t>2" PVC x 2" GALV</t>
  </si>
  <si>
    <t>1" Ball Valve FIPT x FIPT</t>
  </si>
  <si>
    <t>1" Angled Meter Valve</t>
  </si>
  <si>
    <t>Jumbo Pentek or equivalent Plastic Meter Box</t>
  </si>
  <si>
    <t>3/4" Pentek Plastic Meter Box Riser, 3" Tall</t>
  </si>
  <si>
    <t>3/4" Pentek Plastic Meter Box Riser, 6" Tall</t>
  </si>
  <si>
    <t>Jumbo Pentek or equivalent Meter Box Riser, 6" Tall</t>
  </si>
  <si>
    <t>3/4" Meter Adapter</t>
  </si>
  <si>
    <t>1 1/2" x 1" Meter Adapters A46</t>
  </si>
  <si>
    <t>4" Foster Adapter w/ Accessory Kit</t>
  </si>
  <si>
    <t>6" Foster Adapter w/ Accessory Kit</t>
  </si>
  <si>
    <t>8" Foster Adapter w/ Accessory Kit</t>
  </si>
  <si>
    <t>3/4" Meuller Grip Nuts</t>
  </si>
  <si>
    <t>1" Mueller Grip Nuts</t>
  </si>
  <si>
    <t>3/4" Grip Nut Joint Assembly for CTS</t>
  </si>
  <si>
    <t>1" Grip Nut Joint Assembly for CTS</t>
  </si>
  <si>
    <t>3/4" Angled Dual Check Valve Assembly</t>
  </si>
  <si>
    <t>2" Angled Dual Check Valve</t>
  </si>
  <si>
    <t>3/4" Dual Check Valve Repair Kit</t>
  </si>
  <si>
    <t>4" x 7 1/2" Stainless Steel Repair Clamp, PVC</t>
  </si>
  <si>
    <t>6" x 7 1/2" Stainless Steel Repair Clamp, PVC</t>
  </si>
  <si>
    <t>6" x 15" Stainless Steel Repair Clamp, PVC</t>
  </si>
  <si>
    <t>8" x 7 1/2" Stainless Steel Repair Clamp, PVC</t>
  </si>
  <si>
    <t>8" x 15" Stainless Steel Repair Clamp, PVC</t>
  </si>
  <si>
    <t>10" x 15" Stainless Steel Repair Clamp, PVC</t>
  </si>
  <si>
    <t>10" x 20" Stainless Steel Repair Clamp, PVC</t>
  </si>
  <si>
    <t>12" x 15" Stainless Steel Repair Clamp, PVC</t>
  </si>
  <si>
    <t>12" x 20" Stainless Steel Repair Clamp, PVC</t>
  </si>
  <si>
    <t>3/4" Stainless Steel Inserts</t>
  </si>
  <si>
    <t>1 1/2" Stainless Steel Inserts</t>
  </si>
  <si>
    <t>3/4" Ball Valve Curb Stop, CTS x CTS</t>
  </si>
  <si>
    <t>3/4" Ball Valve Curb Stop, FIPT X FIPT</t>
  </si>
  <si>
    <t>3/4" Corporation Stop</t>
  </si>
  <si>
    <t>1" Ball Valve Curb Stop, CTS x CTS</t>
  </si>
  <si>
    <t>1" Corporation Stop</t>
  </si>
  <si>
    <t>1 1/4" Ball Valve Curb Stop, FIPT x FIPT</t>
  </si>
  <si>
    <t>1 1/2" Ball Valve Curb Stop, FIPT x FIPT</t>
  </si>
  <si>
    <t>1 1/2" Ball Valve Curb Stop, MIPT x FIPT</t>
  </si>
  <si>
    <t>2" Ball Valve Curb Stop, MIPT x FIPT</t>
  </si>
  <si>
    <t>2" Ball Valve Curb Stop, FIPT x FIPT</t>
  </si>
  <si>
    <t>3/4" Val-matic Air Relief Valve</t>
  </si>
  <si>
    <t>1" FIPT x 1" CTS (female pigtail)</t>
  </si>
  <si>
    <t>DFW or equivalent 24x36x24 Box and Lid</t>
  </si>
  <si>
    <t>Missouri Top Hat Valve Box Top with Lid</t>
  </si>
  <si>
    <t>Fire Hydrant, 3' Bury</t>
  </si>
  <si>
    <t>Fire Hydrant, 3 1/2' Bury</t>
  </si>
  <si>
    <t>Fire Hydrant, 4' Bury</t>
  </si>
  <si>
    <t>Fire Hydrant, 4 1/2' Bury</t>
  </si>
  <si>
    <t>Fire Hydrant, 5' Bury</t>
  </si>
  <si>
    <t>Fire Hydrant, 5 1/2' Bury</t>
  </si>
  <si>
    <t>Fire Hydrant, 6' Bury</t>
  </si>
  <si>
    <t>10" x 7 1/2" Stainless Steel Repair Clamp, Ductile Iron</t>
  </si>
  <si>
    <t>10" x 15" Stainless Steel Repair Clamp, Ductile Iron</t>
  </si>
  <si>
    <t>12" x 7 1/2" Stainless Steel Repair Clamp, Ductile Iron</t>
  </si>
  <si>
    <t>12" x 15" Stainless Steel Repair Clamp, Ductile Iron</t>
  </si>
  <si>
    <t>6" Transition Gland Pack</t>
  </si>
  <si>
    <t>8" Transition Gland Pack</t>
  </si>
  <si>
    <t>4" Mechanical Joint Gate Valve, Resilient Wedge, Epoxy Coated, Open Left</t>
  </si>
  <si>
    <t>4" Tapping Valve, Resilient Wedge, Epoxy Coated, Open Left</t>
  </si>
  <si>
    <t>6" Mechanical Joint Gate Valve, Resilient Wedge, Epoxy Coated, Open Left</t>
  </si>
  <si>
    <t>6" Tapping Valve, Resilient Wedge, Epoxy Coated, Open Left</t>
  </si>
  <si>
    <t>8" Mechanical Joint Gate Valve, Resilient Wedge, Epoxy Coated, Open Left</t>
  </si>
  <si>
    <t>8" Tapping Valve, Resilient Wedge, Epoxy Coated, Open Left</t>
  </si>
  <si>
    <t>4" x 7 1/2" Stainless Steel Repair Clamp, AC Class 200</t>
  </si>
  <si>
    <t>4" X 15" Stainless Steel Repair Clamp, AC Class 200</t>
  </si>
  <si>
    <t>6" x 7 1/2" Stainless Steel Repair Clamp, Class 200 AC</t>
  </si>
  <si>
    <t>6" x 15" Stainless Steel Repair Clamp, Class 200 AC</t>
  </si>
  <si>
    <t>8" x 7 1/2" Stainless Steel Repair Clamp, AC Class 200</t>
  </si>
  <si>
    <t>8" x 15" Stainless Steel Repair Clamp, AC Class 200</t>
  </si>
  <si>
    <t>1" Stainless Steel Insert</t>
  </si>
  <si>
    <t>1 1/4" Stainless Steel Insert</t>
  </si>
  <si>
    <t>2" Stainless Steel Insert</t>
  </si>
  <si>
    <t>3/4" FIPT x 3/4" CTS (replaces flare nut)</t>
  </si>
  <si>
    <t>3/4" Pentek Plastic Meter Box Top, with Snap Lock Meter Reader Lid</t>
  </si>
  <si>
    <t>1" Corp Caps (grip nut)</t>
  </si>
  <si>
    <t>1" CTS x FIPT (replaces flare nut)</t>
  </si>
  <si>
    <t>3/4" CTS x 3/4" MIPT (male pigtail)</t>
  </si>
  <si>
    <t>1" MIPT x 1" CTS (male pigtail)</t>
  </si>
  <si>
    <t>Jumbo Pentek Plastic Meter Top or Equivalent, with Snap Lock Meter Reader Lid</t>
  </si>
  <si>
    <t>1 1/2" Meter Flanges</t>
  </si>
  <si>
    <t>2" Grip Nut Joint Assembly for CTS</t>
  </si>
  <si>
    <t>3/4" Corp Caps (grip nut)</t>
  </si>
  <si>
    <t>Description</t>
  </si>
  <si>
    <t>00750-00047</t>
  </si>
  <si>
    <t>3/4" x 1" Ball Valve Curb Stop, CTS x CTS</t>
  </si>
  <si>
    <t>01000-00032</t>
  </si>
  <si>
    <t>1" Sensus SR2 Meter, 7" ER</t>
  </si>
  <si>
    <t>01000-00050</t>
  </si>
  <si>
    <t>1" Rubber Meter Gasket</t>
  </si>
  <si>
    <t>01000-00056</t>
  </si>
  <si>
    <t>1" Badger M55 Meter</t>
  </si>
  <si>
    <t>1 1/2" Sensus OMNI C2 Meter</t>
  </si>
  <si>
    <t>01500-00026</t>
  </si>
  <si>
    <t>2" Sensus OMNI C2 Meter (Long Length)</t>
  </si>
  <si>
    <t>02000-00046</t>
  </si>
  <si>
    <t>02000-00047</t>
  </si>
  <si>
    <t>03000-00005</t>
  </si>
  <si>
    <t>3" Sensus OMNI C2 Meter</t>
  </si>
  <si>
    <t>03000-00006</t>
  </si>
  <si>
    <t>3" Flange Packs with Stainless Steel Bolts</t>
  </si>
  <si>
    <t>03000-00007</t>
  </si>
  <si>
    <t>03000-00010</t>
  </si>
  <si>
    <t>3" Mechanical Joint X Flange Adapter</t>
  </si>
  <si>
    <t>04000-00011</t>
  </si>
  <si>
    <t>4" 11 1/4° Bend, Mechanical Joint, Ductile Iron Class 350</t>
  </si>
  <si>
    <t>04000-00012</t>
  </si>
  <si>
    <t>4" 22 1/2° Bend, Mechanical Joint, Ductile Iron Class 350</t>
  </si>
  <si>
    <t>04000-00013</t>
  </si>
  <si>
    <t>4" 45° Bend, Mechanical Joint, Ductile Iron Class 350</t>
  </si>
  <si>
    <t>04000-00014</t>
  </si>
  <si>
    <t>4" 90° Bend, Mechanical Joint, Ductile Iron Class 350</t>
  </si>
  <si>
    <t>04000-00019</t>
  </si>
  <si>
    <t>4" Sensus OMNI C2 Meter</t>
  </si>
  <si>
    <t>04000-00020</t>
  </si>
  <si>
    <t>4" Sensus OMNI T2 Meter</t>
  </si>
  <si>
    <t>04000-00025</t>
  </si>
  <si>
    <t>4" Mechanical Joint x 3" Flange Reducer</t>
  </si>
  <si>
    <t>04000-00029</t>
  </si>
  <si>
    <t>4" Transition Gland Pack</t>
  </si>
  <si>
    <t>04000-00032</t>
  </si>
  <si>
    <t>4" x 12" Solid Sleeve, Mechanical Joint, Ductile Iron Class 350</t>
  </si>
  <si>
    <t>04000-00033</t>
  </si>
  <si>
    <t>4" Flange Tee</t>
  </si>
  <si>
    <t>04000-00037</t>
  </si>
  <si>
    <t>4" EZ Valve, Open Left, CI, DI, C900, (4.80-5.00)</t>
  </si>
  <si>
    <t>04000-00055</t>
  </si>
  <si>
    <t>4" x 15" Stainless Steel Repair Clamp, PVC</t>
  </si>
  <si>
    <t>04000-00066</t>
  </si>
  <si>
    <t>04000-00069</t>
  </si>
  <si>
    <t>4" Mechanical Joint X Flange Adapter</t>
  </si>
  <si>
    <t>06000-00010</t>
  </si>
  <si>
    <t>6" 11 1/4° Bend, Mechanical Joint, Ductile Iron Class 350</t>
  </si>
  <si>
    <t>06000-00011</t>
  </si>
  <si>
    <t>6" 22 1/2° Bend, Mechanical Joint, Ductile Iron Class 350</t>
  </si>
  <si>
    <t>06000-00012</t>
  </si>
  <si>
    <t>6" 45° Bend, Mechanical Joint, Ductile Iron Class 350</t>
  </si>
  <si>
    <t>06000-00013</t>
  </si>
  <si>
    <t>6" 90° Bend, Mechanical Joint, Ductile Iron Class 350</t>
  </si>
  <si>
    <t>06000-00021</t>
  </si>
  <si>
    <t>6" Sensus OMNI C2 Meter</t>
  </si>
  <si>
    <t>06000-00022</t>
  </si>
  <si>
    <t>6" Sensus OMNI T2 Meter</t>
  </si>
  <si>
    <t>06000-00025</t>
  </si>
  <si>
    <t>6" x 2" Mechanical Joint Cap x FIPT, Ductile Iron Class 350</t>
  </si>
  <si>
    <t>06000-00026</t>
  </si>
  <si>
    <t>6" Mechanical Joint Cap, Ductile Iron Class 350</t>
  </si>
  <si>
    <t>06000-00027</t>
  </si>
  <si>
    <t>6" Mechanical Joint Plug, Ductile Iron Class 350</t>
  </si>
  <si>
    <t>06000-00030</t>
  </si>
  <si>
    <t>6" x 4" Mechanical Joint, Ductile Iron Class 350 Reducer</t>
  </si>
  <si>
    <t>06000-00039</t>
  </si>
  <si>
    <t>6" x 12" Solid Sleeve, Mechanical Joint, Ductile Iron Class 350</t>
  </si>
  <si>
    <t>06000-00041</t>
  </si>
  <si>
    <t>6" x 4" Tee, Mechanical Joint, Ductile Iron Class 350</t>
  </si>
  <si>
    <t>06000-00043</t>
  </si>
  <si>
    <t>6" Tee, Mechanical Joint, Ductile Iron Class 350</t>
  </si>
  <si>
    <t>06000-00046</t>
  </si>
  <si>
    <t>6" EZ Valve, Open Left, CI, DI, C900 (6.90-7.10)</t>
  </si>
  <si>
    <t>06000-00079</t>
  </si>
  <si>
    <t>6" Mechanical Joint x Flange Adapter</t>
  </si>
  <si>
    <t>06000-00081</t>
  </si>
  <si>
    <t>06000-00088</t>
  </si>
  <si>
    <t>6" x 13" Swivel Hydrant Adapter</t>
  </si>
  <si>
    <t>08000-00010</t>
  </si>
  <si>
    <t>8" 11 1/4° Bend, Mechanical Joint, Ductile Iron Class 350</t>
  </si>
  <si>
    <t>08000-00011</t>
  </si>
  <si>
    <t>8" 22 1/2° Bend, Mechanical Joint, Ductile Iron Class 350</t>
  </si>
  <si>
    <t>08000-00012</t>
  </si>
  <si>
    <t>8" 45° Bend, Mechanical Joint, Ductile Iron Class 350</t>
  </si>
  <si>
    <t>08000-00013</t>
  </si>
  <si>
    <t>8" 90° Bend, Mechanical Joint, Ductile Iron Class 350</t>
  </si>
  <si>
    <t>08000-00024</t>
  </si>
  <si>
    <t>8" x 2" Mechanical Joint Cap x FIPT, Ductile Iron Class 350</t>
  </si>
  <si>
    <t>08000-00025</t>
  </si>
  <si>
    <t>8" Mechanical Joint Cap, Ductile Iron Class 350</t>
  </si>
  <si>
    <t>08000-00026</t>
  </si>
  <si>
    <t>8" Mechanical Joint Plug, Ductile Iron Class 350</t>
  </si>
  <si>
    <t>08000-00028</t>
  </si>
  <si>
    <t>8" x 4" Mechanical Joint, Ductile Iron Class 350 Reducer</t>
  </si>
  <si>
    <t>08000-00032</t>
  </si>
  <si>
    <t>8" x 6" Mechanical Joint, Ductile Iron Class 350 Reducer</t>
  </si>
  <si>
    <t>08000-00042</t>
  </si>
  <si>
    <t>8" x 12" Solid Sleeve, Mechanical Joint, Ductile Iron Class 350</t>
  </si>
  <si>
    <t>08000-00043</t>
  </si>
  <si>
    <t>8" x 4" Tee, Mechanical Joint, Ductile Iron Class 350</t>
  </si>
  <si>
    <t>08000-00045</t>
  </si>
  <si>
    <t>8" x 6" Tee, Mechanical Joint, Ductile Iron Class 350</t>
  </si>
  <si>
    <t>08000-00047</t>
  </si>
  <si>
    <t>8" Tee, Mechanical Joint, Ductile Iron Class 350</t>
  </si>
  <si>
    <t>08000-00051</t>
  </si>
  <si>
    <t>8" EZ Valve, Open Left, CI, DI, C900 (9.05-9.15)</t>
  </si>
  <si>
    <t>10000-00006</t>
  </si>
  <si>
    <t>10" 11 1/4° Bend, Mechanical Joint, Ductile Iron Class 350</t>
  </si>
  <si>
    <t>10000-00007</t>
  </si>
  <si>
    <t>10" 22 1/2° Bend, Mechanical Joint, Ductile Iron Class 350</t>
  </si>
  <si>
    <t>10000-00008</t>
  </si>
  <si>
    <t>10" 45° Bend, Mechanical Joint, Ductile Iron Class 350</t>
  </si>
  <si>
    <t>10000-00009</t>
  </si>
  <si>
    <t>10" 90° Bend, Mechanical Joint, Ductile Iron Class 350</t>
  </si>
  <si>
    <t>10000-00010</t>
  </si>
  <si>
    <t>10000-00029</t>
  </si>
  <si>
    <t>10000-00030</t>
  </si>
  <si>
    <t>10000-00031</t>
  </si>
  <si>
    <t>10000-00032</t>
  </si>
  <si>
    <t>10" x 12" Solid Sleeve, Mechanical Joint, Ductile Iron Class 350</t>
  </si>
  <si>
    <t>10000-00036</t>
  </si>
  <si>
    <t>10" x 6" Tee, Mechanical Joint, Ductile Iron Class 350</t>
  </si>
  <si>
    <t>10000-00038</t>
  </si>
  <si>
    <t>10" x 8" Tee, Mechanical Joint, Ductile Iron Class 350</t>
  </si>
  <si>
    <t>10000-00039</t>
  </si>
  <si>
    <t>10" Tee, Mechanical Joint, Ductile Iron Class 350</t>
  </si>
  <si>
    <t>10000-00045</t>
  </si>
  <si>
    <t>10" EZ Valve, Open Left, CI, DI, C900 (11.10-11.20)</t>
  </si>
  <si>
    <t>10000-00047</t>
  </si>
  <si>
    <t>10" Mechanical Joint Gate Valve, Resilient Wedge, Epoxy Coated, Open Left</t>
  </si>
  <si>
    <t>12000-00007</t>
  </si>
  <si>
    <t>12" 11 1/4° Bend, Mechanical Joint, Ductile Iron Class 350</t>
  </si>
  <si>
    <t>12000-00008</t>
  </si>
  <si>
    <t>12" 22 1/2° Bend, Mechanical Joint, Ductile Iron Class 350</t>
  </si>
  <si>
    <t>12000-00009</t>
  </si>
  <si>
    <t>12" 45° Bend, Mechanical Joint, Ductile Iron Class 350</t>
  </si>
  <si>
    <t>12000-00010</t>
  </si>
  <si>
    <t>12" 90° Bend, Mechanical Joint, Ductile Iron Class 350</t>
  </si>
  <si>
    <t>12000-00011</t>
  </si>
  <si>
    <t>12" Foster Adapter w/ Accessory Pack</t>
  </si>
  <si>
    <t>12000-00016</t>
  </si>
  <si>
    <t>12" x 2" Mechanical Joint Cap, Ductile Iron Class 350</t>
  </si>
  <si>
    <t>12000-00017</t>
  </si>
  <si>
    <t>12" Mechanical Joint Cap, Ductile Iron Class 350</t>
  </si>
  <si>
    <t>12000-00018</t>
  </si>
  <si>
    <t>12" Mechanical Joint Plug, Ductile Iron Class 350</t>
  </si>
  <si>
    <t>12000-00020</t>
  </si>
  <si>
    <t>12" x 10" Mechanical Joint, Ductile Iron Class 350 Reducer</t>
  </si>
  <si>
    <t>12000-00023</t>
  </si>
  <si>
    <t>12" x 4" Mechanical Joint, Ductile Iron Class 350 Reducer</t>
  </si>
  <si>
    <t>12000-00026</t>
  </si>
  <si>
    <t>12" x 6" Mechanical Joint, Ductile Iron Class 350 Reducer</t>
  </si>
  <si>
    <t>12000-00029</t>
  </si>
  <si>
    <t>12" x 8" Mechanical Joint, Ductile Iron Class 350 Reducer</t>
  </si>
  <si>
    <t>12000-00038</t>
  </si>
  <si>
    <t>12" x 12" Solid Sleeve, Mechanical Joint, Ductile Iron Class 350</t>
  </si>
  <si>
    <t>12000-00039</t>
  </si>
  <si>
    <t>12" x 10" Tee, Mechanical Joint, Ductile Iron Class 350</t>
  </si>
  <si>
    <t>12000-00040</t>
  </si>
  <si>
    <t>12" x 4" Tee, Mechanical Joint, Ductile Iron Class 350</t>
  </si>
  <si>
    <t>12000-00042</t>
  </si>
  <si>
    <t>12" x 6" Tee, Mechanical Joint, Ductile Iron Class 350</t>
  </si>
  <si>
    <t>12000-00044</t>
  </si>
  <si>
    <t>12" x 8" Tee, Mechanical Joint, Ductile Iron Class 350</t>
  </si>
  <si>
    <t>12000-00045</t>
  </si>
  <si>
    <t>12" Tee, Mechanical Joint, Ductile Iron Class 350</t>
  </si>
  <si>
    <t>12000-00050</t>
  </si>
  <si>
    <t>12" EZ Valve, Open Left, CI, DI, C900 (13.2-13.30)</t>
  </si>
  <si>
    <t>12000-00052</t>
  </si>
  <si>
    <t>12" Mechanical Joint Gate Valve, Resilient Wedge, Epoxy Coated, Open Left</t>
  </si>
  <si>
    <t>14000-00006</t>
  </si>
  <si>
    <t>14000-00007</t>
  </si>
  <si>
    <t>14" x 15" Solid Sleeve, Mechanical Joint, Ductile Iron Class 350</t>
  </si>
  <si>
    <t>16000-00001</t>
  </si>
  <si>
    <t>16" 11 1/4° Bend, Mechanical Joint, Ductile Iron Class 350</t>
  </si>
  <si>
    <t>16000-00002</t>
  </si>
  <si>
    <t>16" 22 1/2° Bend, Mechanical Joint, Ductile Iron Class 350</t>
  </si>
  <si>
    <t>16000-00003</t>
  </si>
  <si>
    <t>16" 45° Bend, Mechanical Joint, Ductile Iron Class 350</t>
  </si>
  <si>
    <t>16000-00004</t>
  </si>
  <si>
    <t>16" 90° Bend, Mechanical Joint, Ductile Iron Class 350</t>
  </si>
  <si>
    <t>16000-00005</t>
  </si>
  <si>
    <t>16000-00009</t>
  </si>
  <si>
    <t>16" x 8" MJ Reducer</t>
  </si>
  <si>
    <t>16000-00012</t>
  </si>
  <si>
    <t>16000-00013</t>
  </si>
  <si>
    <t>16" x 15" Solid Sleeve, Mechanical Joint, Ductile Iron Class 350</t>
  </si>
  <si>
    <t>16000-00014</t>
  </si>
  <si>
    <t>16" x 10" Tee, Mechanical Joint, Ductile Iron Class 350</t>
  </si>
  <si>
    <t>16000-00015</t>
  </si>
  <si>
    <t>16" x 12" Tee, Mechanical Joint, Ductile Iron Class 350</t>
  </si>
  <si>
    <t>16000-00017</t>
  </si>
  <si>
    <t>16" x 6" Tee, Mechanical Joint, Ductile Iron Class 350</t>
  </si>
  <si>
    <t>16000-00018</t>
  </si>
  <si>
    <t>16" x 8" Tee, Mechanical Joint, Ductile Iron Class 350</t>
  </si>
  <si>
    <t>16000-00019</t>
  </si>
  <si>
    <t>16" Tee, Mechanical Joint, Ductile Iron Class 350</t>
  </si>
  <si>
    <t>16000-00020</t>
  </si>
  <si>
    <t>16" Mechanical Joint Butterfly Valve, Epoxy Coated, Open Left</t>
  </si>
  <si>
    <t>20000-00001</t>
  </si>
  <si>
    <t>20" 11 1/4° Bend, Mechanical Joint, Ductile Iron Class 350</t>
  </si>
  <si>
    <t>20000-00002</t>
  </si>
  <si>
    <t>20" 22 1/2° Bend, Mechanical Joint, Ductile Iron Class 350</t>
  </si>
  <si>
    <t>20000-00003</t>
  </si>
  <si>
    <t>20" 45° Bend, Mechanical Joint, Ductile Iron Class 350</t>
  </si>
  <si>
    <t>20000-00004</t>
  </si>
  <si>
    <t>20" 90° Bend, Mechanical Joint, Ductile Iron Class 350</t>
  </si>
  <si>
    <t>20000-00009</t>
  </si>
  <si>
    <t>20000-00010</t>
  </si>
  <si>
    <t>20" x 15" Solid Sleeve, Mechanical Joint, Ductile Iron Class 350</t>
  </si>
  <si>
    <t>20000-00011</t>
  </si>
  <si>
    <t>20" x 10" Tee, Mechanical Joint, Ductile Iron Class 350</t>
  </si>
  <si>
    <t>20000-00012</t>
  </si>
  <si>
    <t>20" x 12" Tee, Mechanical Joint, Ductile Iron Class 350</t>
  </si>
  <si>
    <t>20000-00013</t>
  </si>
  <si>
    <t>20" x 16" Tee, Mechanical Joint, Ductile Iron Class 350</t>
  </si>
  <si>
    <t>20000-00016</t>
  </si>
  <si>
    <t>20" x 6" Tee, Mechanical Joint, Ductile Iron Class 350</t>
  </si>
  <si>
    <t>20000-00017</t>
  </si>
  <si>
    <t>20" x 8" Tee, Mechanical Joint, Ductile Iron Class 350</t>
  </si>
  <si>
    <t>20000-00018</t>
  </si>
  <si>
    <t>20" Tee, Mechanical Joint, Ductile Iron Class 350</t>
  </si>
  <si>
    <t>20000-00019</t>
  </si>
  <si>
    <t>20" Mechanical Joint Butterfly Valve, Epoxy Coated, Open Left</t>
  </si>
  <si>
    <t>24000-00001</t>
  </si>
  <si>
    <t>24" 11 1/4° Bend, Mechanical Joint, Ductile Iron Class 350</t>
  </si>
  <si>
    <t>24000-00002</t>
  </si>
  <si>
    <t>24" 22 1/2° Bend, Mechanical Joint, Ductile Iron Class 350</t>
  </si>
  <si>
    <t>24000-00003</t>
  </si>
  <si>
    <t>24" 45° Bend, Mechanical Joint, Ductile Iron Class 350</t>
  </si>
  <si>
    <t>24000-00004</t>
  </si>
  <si>
    <t>24" 90° Bend, Mechanical Joint, Ductile Iron Class 350</t>
  </si>
  <si>
    <t>24000-00005</t>
  </si>
  <si>
    <t>24000-00011</t>
  </si>
  <si>
    <t>24000-00012</t>
  </si>
  <si>
    <t>24" x 15" Solid Sleeve, Mechanical Joint, Ductile Iron Class 350</t>
  </si>
  <si>
    <t>24000-00013</t>
  </si>
  <si>
    <t>24" x 10" Tee, Mechanical Joint, Ductile Iron Class 350</t>
  </si>
  <si>
    <t>24000-00014</t>
  </si>
  <si>
    <t>24" x 12" Tee, Mechanical Joint, Ductile Iron Class 350</t>
  </si>
  <si>
    <t>24000-00015</t>
  </si>
  <si>
    <t>24" x 16" Tee, Mechanical Joint, Ductile Iron Class 350</t>
  </si>
  <si>
    <t>24000-00018</t>
  </si>
  <si>
    <t>24" x 6" Tee, Mechanical Joint, Ductile Iron Class 350</t>
  </si>
  <si>
    <t>24000-00019</t>
  </si>
  <si>
    <t>24" x 8" Tee, Mechanical Joint, Ductile Iron Class 350</t>
  </si>
  <si>
    <t>24000-00020</t>
  </si>
  <si>
    <t>24" Tee, Mechanical Joint, Ductile Iron Class 350</t>
  </si>
  <si>
    <t>24000-00021</t>
  </si>
  <si>
    <t>24" Mechanical Joint Butterfly Valve, Epoxy Coated, Open Left</t>
  </si>
  <si>
    <t>99999-00008</t>
  </si>
  <si>
    <t>Cast Iron Valve Box, Tall</t>
  </si>
  <si>
    <t>99999-00010</t>
  </si>
  <si>
    <t>Missouri Top Hats (Lids Only)</t>
  </si>
  <si>
    <t>99999-00013</t>
  </si>
  <si>
    <t>1 1/2' Hydrant Extension (Kennedy)</t>
  </si>
  <si>
    <t>1' Hydrant Extension (Kennedy)</t>
  </si>
  <si>
    <t>99999-00020</t>
  </si>
  <si>
    <t>2' Hydrant Extension (Kennedy)</t>
  </si>
  <si>
    <t>99999-00022</t>
  </si>
  <si>
    <t>3' Hydrant Extension ( Kennedy)</t>
  </si>
  <si>
    <t>1951 West Park Road  ·  P.O. Box 970  ·  Elizabethtown, KY 42701</t>
  </si>
  <si>
    <t>Additional Notes</t>
  </si>
  <si>
    <t>10000-00070</t>
  </si>
  <si>
    <t>20000-00032</t>
  </si>
  <si>
    <t xml:space="preserve">20" Foster Adapter with Accessory Kit </t>
  </si>
  <si>
    <t>Column1</t>
  </si>
  <si>
    <t>4" Pipe Restraint for C900 w/Accessory Kit</t>
  </si>
  <si>
    <t>4" Pipe Restraint for Ductile Iron w/Accessory Kit</t>
  </si>
  <si>
    <t>4" Pipe Restraint for PVC w/Accessory Kit</t>
  </si>
  <si>
    <t>6" Pipe Restraint for C900 w/Accessory Kit</t>
  </si>
  <si>
    <t>6" Pipe Restraint for Ductile Iron w/Accessory Kit</t>
  </si>
  <si>
    <t>6" Pipe Restraint for PVC w/Accessory Kit</t>
  </si>
  <si>
    <t>8" Pipe Restraint for C900 w/Accessory Kit</t>
  </si>
  <si>
    <t>8" Pipe Restraint for Ductile Iron w/Accessory Kit</t>
  </si>
  <si>
    <t>8" Pipe Restraint for PVC w/Accessory Kit</t>
  </si>
  <si>
    <t>12" Pipe Restraint for C900 w/Accessory Kit</t>
  </si>
  <si>
    <t>12" Pipe Restraint for Ductile Iron w/Accessory Kit</t>
  </si>
  <si>
    <t>10" Pipe Restraint for C900 w/Accessory Kit</t>
  </si>
  <si>
    <t>10" Pipe Restraint for Ductile Iron w/Accessory Kit</t>
  </si>
  <si>
    <t>10" Pipe Restraint for PVC w/Accessory Kit</t>
  </si>
  <si>
    <t>14" Pipe Restraint for Ductile Iron w/Accessory Kit</t>
  </si>
  <si>
    <t>24" Pipe Restraint for Ductile Iron w/Accessory Kit</t>
  </si>
  <si>
    <t>16" Pipe Restraint for Ductile Iron w/Accessory Kit</t>
  </si>
  <si>
    <t>20" Pipe Restraint for Ductile Iron w/Accessory Kit</t>
  </si>
  <si>
    <t>Estimated Lead Time</t>
  </si>
  <si>
    <t>6" Flanged Tee</t>
  </si>
  <si>
    <t>06000-00090</t>
  </si>
  <si>
    <t>4" x 2" Mechanical Joint Cap x FIPT, Ductile Iron Class 350</t>
  </si>
  <si>
    <t>4" Mechanical Joint Cap, Ductile Iron, Class 350</t>
  </si>
  <si>
    <t>4" Tee, Mechanical Joint, Ductile Iron Class 350</t>
  </si>
  <si>
    <t>4" Blind Flange</t>
  </si>
  <si>
    <t>4" Blind Flange x 2" FIPT</t>
  </si>
  <si>
    <t>6" Blind Flange</t>
  </si>
  <si>
    <t>6" Blind Flange x 2" FIPT</t>
  </si>
  <si>
    <t>10" Mechaical Joint Gland Pack w/ Stainless Steel Bolts and Nuts</t>
  </si>
  <si>
    <t>12" Mechaical Joint Gland Pack w/ Stainless Steel Bolts and Nuts</t>
  </si>
  <si>
    <t>5/8" x 3/4" Kamstrup FlowIQ 2100 Meter</t>
  </si>
  <si>
    <t>1" Kamstrup FlowIQ Meter</t>
  </si>
  <si>
    <t>10" Foster Adapter w/ Accessory Kit</t>
  </si>
  <si>
    <t>16" Foster Adapter w/ Accessory Kit</t>
  </si>
  <si>
    <t>24" Foster Adapter w/ Accessory Kit</t>
  </si>
  <si>
    <t>Sensus SmartPoint® 520M Module, Single Port</t>
  </si>
  <si>
    <t>8" Mechanical Joint Gland Pack w/ Stainless Steel Bolts and Nuts</t>
  </si>
  <si>
    <t>6" Mechanical Joint Gland Pack w/ Stainless Steel Bolts and Nuts</t>
  </si>
  <si>
    <t>4" Mechanical Joint Gland Pack w/ Stainless Steel Bolts and Nuts</t>
  </si>
  <si>
    <t>3/4" Corp Caps (quick nut)</t>
  </si>
  <si>
    <t>3/4" Quick Nut Joint Assembly for CTS</t>
  </si>
  <si>
    <t>1" Corp Caps (quick nut)</t>
  </si>
  <si>
    <t>1" Quick Nut Joint Assembly for CTS</t>
  </si>
  <si>
    <t>2" Quick Nut Joint Assembly for CTS</t>
  </si>
  <si>
    <t>1 1/2' Hydrant Extension (Mueller)</t>
  </si>
  <si>
    <t>2' Hydrant Extension (Mueller)</t>
  </si>
  <si>
    <t>1' Hydrant Extension (Mueller)</t>
  </si>
  <si>
    <t>3' Hydrant Extension (Mueller)</t>
  </si>
  <si>
    <t>1' Hydrant Extension (M&amp;H)</t>
  </si>
  <si>
    <t>1 1/2' Hydrant Extension (M&amp;H)</t>
  </si>
  <si>
    <t>2' Hydrant Extension (M&amp;H)</t>
  </si>
  <si>
    <t>3' Hydrant Extension (M&amp;H)</t>
  </si>
  <si>
    <t>8" x 18" Swivel Hydrant Adapter</t>
  </si>
  <si>
    <t xml:space="preserve">3" Blind Flange  </t>
  </si>
  <si>
    <t>4" Flange Packs with Stainless Steel Bolts</t>
  </si>
  <si>
    <t>3" Blind Flange x 2" FIPT</t>
  </si>
  <si>
    <t>6" Ductile Iron Spool Piece, 6 ft. length</t>
  </si>
  <si>
    <t xml:space="preserve">3/4" Rubber Meter Gasket </t>
  </si>
  <si>
    <t>4" x 12" Extended Range Coupling</t>
  </si>
  <si>
    <t>6" x 12" Extended Range Coupling</t>
  </si>
  <si>
    <t>8" x 12" Extended Range Coupling</t>
  </si>
  <si>
    <t>10" x 12" Extended Range Coupling</t>
  </si>
  <si>
    <t>12" x 12" Extended Range Coupling</t>
  </si>
  <si>
    <t>4" Mechanical Joint Plug, Ductile Iron, Class 350</t>
  </si>
  <si>
    <t>10" x 8" Mechanical Joint, Ductile Iron Class 350 Reducer</t>
  </si>
  <si>
    <t>10" x 2" Mechanical Joint Cap, Ductile Iron Class 350</t>
  </si>
  <si>
    <t>2" x 3/4" Saddle, PVC, (Brass)</t>
  </si>
  <si>
    <t>2" x 1" Saddle, PVC, (Brass)</t>
  </si>
  <si>
    <t>4" x 3/4" Saddle, AC, (Brass)</t>
  </si>
  <si>
    <t>4" x 1" Saddle, AC, (Brass)</t>
  </si>
  <si>
    <t>4" x 2" Saddle, AC, (Brass)</t>
  </si>
  <si>
    <t>4" x 3/4" Saddle, C900, (Brass)</t>
  </si>
  <si>
    <t>4" x 1" Saddle, C900, (Brass)</t>
  </si>
  <si>
    <t>4" x 2" Saddle, C900, (Brass)</t>
  </si>
  <si>
    <t>4" x 3/4" Saddle, PVC, (Brass)</t>
  </si>
  <si>
    <t>4" x 1" Saddle, PVC, (Brass)</t>
  </si>
  <si>
    <t>4" x 2" Saddle, PVC, (Brass)</t>
  </si>
  <si>
    <t>6" x 3/4" Saddle, AC, (Brass)</t>
  </si>
  <si>
    <t>6" x 1" Saddle, AC, (Brass)</t>
  </si>
  <si>
    <t>6" x 2" Saddle, AC, (Brass)</t>
  </si>
  <si>
    <t>6" x 3/4" Saddle, C900, (Brass)</t>
  </si>
  <si>
    <t>6" x 1" Saddle, C900, (Brass)</t>
  </si>
  <si>
    <t>6" x 2" Saddle, C900, (Brass)</t>
  </si>
  <si>
    <t>6" x 3/4" Saddle, PVC, (Brass)</t>
  </si>
  <si>
    <t>6" x 1" Saddle, PVC, (Brass)</t>
  </si>
  <si>
    <t>6" x 2" Saddle, PVC, (Brass)</t>
  </si>
  <si>
    <t>8" x 3/4" Saddle, AC, (Brass)</t>
  </si>
  <si>
    <t>8" x 1" Saddle, AC, (Brass)</t>
  </si>
  <si>
    <t>8" x 2" Saddle, AC, (Brass)</t>
  </si>
  <si>
    <t>8" x 3/4" Saddle, C900, (Brass)</t>
  </si>
  <si>
    <t>8" x 1" Saddle, C900, (Brass)</t>
  </si>
  <si>
    <t>8" x 2" Saddle, C900, (Brass)</t>
  </si>
  <si>
    <t>8" x 3/4" Saddle, PVC, (Brass)</t>
  </si>
  <si>
    <t>8" x 1" Saddle, PVC, (Brass)</t>
  </si>
  <si>
    <t>8" x 2" Saddle, PVC, (Brass)</t>
  </si>
  <si>
    <t>10" x 3/4" Saddle, PVC, (Brass)</t>
  </si>
  <si>
    <t>10" x 3/4" Saddle, C900,(Brass)</t>
  </si>
  <si>
    <t>10" x 1" Saddle, PVC, (Brass)</t>
  </si>
  <si>
    <t>10" x 1" Saddle, C900, (Brass)</t>
  </si>
  <si>
    <t>10" x 2" Saddle, PVC,(Brass)</t>
  </si>
  <si>
    <t>10" x 2" Saddle, C900, (Brass)</t>
  </si>
  <si>
    <t>10" x 3/4" Saddle, Ductile Iron, (Brass)</t>
  </si>
  <si>
    <t>10" x 1" Saddle, Ductile Iron, (Brass)</t>
  </si>
  <si>
    <t>10" x 2" Saddle, Ductile Iron, (Brass)</t>
  </si>
  <si>
    <t>12" x 3/4" Saddle, PVC, (Brass)</t>
  </si>
  <si>
    <t>12" x 3/4" Saddle, C900, (Brass)</t>
  </si>
  <si>
    <t>12" x 1" Saddle, PVC, (Brass)</t>
  </si>
  <si>
    <t>12" x 1" Saddle, C900, (Brass)</t>
  </si>
  <si>
    <t>12" x 2" Saddle, PVC, (Brass)</t>
  </si>
  <si>
    <t>12" x 2" Saddle, C900, (Brass)</t>
  </si>
  <si>
    <t>12" x 3/4" Saddle, Ductile Iron, (Brass)</t>
  </si>
  <si>
    <t>12" x 1" Saddle, Ductile Iron, (Brass)</t>
  </si>
  <si>
    <t>12" x 2" Saddle, Ductile Iron, (Brass)</t>
  </si>
  <si>
    <t>3/4" Angled Meter Valve</t>
  </si>
  <si>
    <t>4" Wilkins 350 Dual Check Valve, With Valves</t>
  </si>
  <si>
    <t>6" Wilkins 350 dual check valve, with valves</t>
  </si>
  <si>
    <t>8" Wilkins 350 dual check valve, with valves</t>
  </si>
  <si>
    <t>10" Wilkins 350 dual check valve, with valves</t>
  </si>
  <si>
    <t>4" x 4" Tapping Sleeve, PVC/C900, MJ Outlet (FAST-480-4A-MJ-TB)</t>
  </si>
  <si>
    <t>4" x 4" Tapping Sleeve, PVC/C900, Flanged Outlet</t>
  </si>
  <si>
    <t>4" x 4" Tapping Sleeve, AC, Flanged Outlet</t>
  </si>
  <si>
    <t>6" x 4" Tapping Sleeve, PVC/C900, Flanged Outlet</t>
  </si>
  <si>
    <t>6" x 4" Tapping Sleeve, AC, Flanged Outlet</t>
  </si>
  <si>
    <t>6" x 6" Tapping Sleeve, PVC/C900, Flanged Outlet</t>
  </si>
  <si>
    <t>6" x 6" Tapping Sleeve, AC, Flanged Outlet</t>
  </si>
  <si>
    <t>4" x 4" Tapping Sleeve, AC, MJ Outlet (FAST-510-4A-MJ-TB)</t>
  </si>
  <si>
    <t>6" x 4" Tapping Sleeve, PVC/C900, MJ Outlet (FAST-700-4A-MJ-TB)</t>
  </si>
  <si>
    <t>6" x 4" Tapping Sleeve, AC, MJ Outlet (FAST-730-4A-MJ-TB)</t>
  </si>
  <si>
    <t>6" x 6" Tapping Sleeve, PVC/C900, MJ Outlet (FAST-700-6A-MJ-TB)</t>
  </si>
  <si>
    <t>6" x 6" Tapping Sleeve, AC, MJ Outlet (FAST-730-6A-MJ-TB)</t>
  </si>
  <si>
    <t>8" x 4" Tapping Sleeve, PVC/C900, MJ Outlet (FAST-905-4A-MJ-TB)</t>
  </si>
  <si>
    <t>8" x 4" Tapping Sleeve, PVC/C900, Flanged Outlet</t>
  </si>
  <si>
    <t>8" x 4" Tapping Sleeve, AC, Flanged Outlet</t>
  </si>
  <si>
    <t>8" x 4" Tapping Sleeve, AC, MJ Outlet (FAST-945-4A-MJ-TB)</t>
  </si>
  <si>
    <t>8" x 6" Tapping Sleeve, PVC/C900, Flanged Outlet</t>
  </si>
  <si>
    <t>8" x 6" Tapping Sleeve, PVC/C900, MJ Outlet (FAST-905-6A-MJ-TB)</t>
  </si>
  <si>
    <t>8" x 6" Tapping Sleeve, AC, Flanged Outlet</t>
  </si>
  <si>
    <t>8" x 6" Tapping Sleeve, AC, MJ Outlet (FAST-945-6A-MJ-TB)</t>
  </si>
  <si>
    <t>8" x 8" Tapping Sleeve, PVC/C900, Flanged Outlet</t>
  </si>
  <si>
    <t>8" x 8" Tapping Sleeve, PVC/C900, MJ Outlet (FAST-905-8A-MJ-TB)</t>
  </si>
  <si>
    <t>8" x 8" Tapping Sleeve, AC, Flanged Outlet</t>
  </si>
  <si>
    <t>8" x 8" Tapping Sleeve, AC, MJ Outlet (FAST-945-8A-MJ-TB)</t>
  </si>
  <si>
    <t>3" Wilkins 350 Dual check valve, with valves</t>
  </si>
  <si>
    <t>4" Full-Faced Flange Pack with Stainless Steel Bolts and Nuts</t>
  </si>
  <si>
    <t>6" Full-Faced Flange Pack with Stainless Steel Bolts and Nuts</t>
  </si>
  <si>
    <t>8" Full-Faced Flange Pack with Stainless Steel Bolts and Nuts</t>
  </si>
  <si>
    <t>10" Full-Faced Flange Pack with Stainless Steel Bolts and Nuts</t>
  </si>
  <si>
    <t>12" Full-Faced Flange Pack with Stainless Steel Bolts and Nuts</t>
  </si>
  <si>
    <t>16" Full-Faced Flange Pack with Stainless Steel Bolts and Nuts</t>
  </si>
  <si>
    <t>3/4" x 12" Stainless Steel Wrap Repair Clamp</t>
  </si>
  <si>
    <t>3/4" x 3" Stainless Steel Wrap Repair Clamp</t>
  </si>
  <si>
    <t>3/4" x 6" Stainless Steel Wrap Repair Clamp</t>
  </si>
  <si>
    <t>1" x 12" Stainless Steel Wrap Repair Clamp</t>
  </si>
  <si>
    <t>1" x 3" Stainless Steel Wrap Repair Clamp</t>
  </si>
  <si>
    <t>1" x 6" Stainless Steel Wrap Repair Clamp</t>
  </si>
  <si>
    <t>1 1/4" x 12" Stainless Steel Wrap Repair Clamp</t>
  </si>
  <si>
    <t>1 1/4" x 3" Stainless Steel Wrap Repair Clamp</t>
  </si>
  <si>
    <t>1 1/4" x 6" Stainless Steel Wrap Repair Clamp</t>
  </si>
  <si>
    <t>1 1/2" x 3" Stainless Steel Wrap Repair Clamp</t>
  </si>
  <si>
    <t>1 1/2" x 6" Stainless Steel Wrap Repair Clamp</t>
  </si>
  <si>
    <t>1 1/2" x 12" Stainless Steel Wrap Repair Clamp</t>
  </si>
  <si>
    <t>2" x 3" Stainless Steel Wrap Repair Clamp</t>
  </si>
  <si>
    <t>2" x 6" Stainless Steel Wrap Repair Clamp</t>
  </si>
  <si>
    <t>2" x 9" Stainless Steel Wrap Repair Clamp</t>
  </si>
  <si>
    <t>2" x 12" Stainless Steel Wrap Repair Clamp</t>
  </si>
  <si>
    <t>4" Harco, IPEX, or Equivilent Flow Control Gasketed Repair Coupling, C900 Class 150 (Blue)</t>
  </si>
  <si>
    <t>6" Harco, IPEX, or Equivilent Flow Control Gasketed Repair Coupling, C900 Class 150 (Blue)</t>
  </si>
  <si>
    <t>8" Harco, IPEX, or Equivilent Flow Control Gasketed Repair Coupling, C900 Class 150 (Blue)</t>
  </si>
  <si>
    <t>8" Harco, IPEX, or Equivilent Flow Control Gasketed Repair Coupling, SDR21 (White)</t>
  </si>
  <si>
    <t>6" Harco, IPEX, or Equivilent Flow Control Gasketed Repair Coupling, SDR21 (White)</t>
  </si>
  <si>
    <t>4" Harco, IPEX, or Equivilent Flow Control Gasketed Repair Coupling, SDR21 (White)</t>
  </si>
  <si>
    <t>4" Hymax or Boalinq Coupling, Standard Length</t>
  </si>
  <si>
    <t>4" Hymax or Boalinq Coupling, Long Length</t>
  </si>
  <si>
    <t>6" Hymax or Boalinq Coupling, Standard Length</t>
  </si>
  <si>
    <t>6" Hymax or Boalinq Coupling, Long Length</t>
  </si>
  <si>
    <t>8" Hymax or Boalinq Coupling, Standard Length</t>
  </si>
  <si>
    <t>8" Hymax or Boalinq Coupling,Long Length</t>
  </si>
  <si>
    <t>10" Hymax or Boalinq Coupling,Long Length</t>
  </si>
  <si>
    <t>12" Hymax or Boalinq Coupling,Long Length</t>
  </si>
  <si>
    <t>2" Sensus OMNI C2 100G AMR Measuring Chamber Assembly</t>
  </si>
  <si>
    <t>3" Sensus OMNI C2 100G AMR Measuring Chamber Assembly</t>
  </si>
  <si>
    <t>8" Sensus OMNI C2 Meter</t>
  </si>
  <si>
    <t>4" Sensus OMNI C2 1,000G AMR Measuring Chamber Assembly</t>
  </si>
  <si>
    <t>6" Sensus OMNI C2 1,000G AMR Measuring Chamber Assembly</t>
  </si>
  <si>
    <t>8" Sensus OMNI C2 1,000G AMR Measuring Chamber Assembly</t>
  </si>
  <si>
    <t>1" Coppersetter with Ball Valve, CTS Inlet/Outlet</t>
  </si>
  <si>
    <t>3/4" Coppersetter with Ball Valve, CTS Inlet/Outlet</t>
  </si>
  <si>
    <t>1 1/2" Coppersetter with Ball Valve, CTS Inlet/Outlet and Adjustable Meter Flange (VBHH77-12B-44-66-Q-EXP-NL)</t>
  </si>
  <si>
    <t>2" Coppersetter with Ball Valve, CTS Inlet/Outlet and Adjustable Meter Flange (VBHH77-12B-44-77-Q-EXP-NL)</t>
  </si>
  <si>
    <t>2" Coppersetter with Ball Valve, CTS Inlet/Outlet (VBHH77-12B-44-77-Q-NL)</t>
  </si>
  <si>
    <t>1 1/2" Coppersetter with Ball Valve, CTS Inlet/Outlet (VBHH77-12B-11-66--Q-NL)</t>
  </si>
  <si>
    <t>3/4" Endopure or Equivilent Polyethylene Tubing, 200 PSI Ultra High Density</t>
  </si>
  <si>
    <t>1" Endopure oe Equivilent Polyethylene Tubing, 200 PSI Ultra High Density</t>
  </si>
  <si>
    <t>1 1/4" Endopure or Equivilent Polyethylene Tubing, 200 PSI Ultra High Density</t>
  </si>
  <si>
    <t>1 1/2" Endopure or Equivilent Polyethylene Tubing, 200 PSI Ultra High Density</t>
  </si>
  <si>
    <t>2" Endopure or Equivilent Polyethylene Tubing, 200 PSI Ultra High Density</t>
  </si>
  <si>
    <t>6" Flange Packs with Stainless Steel Bolts</t>
  </si>
  <si>
    <t>8" Flange Packs with Stainless Steel Bolts</t>
  </si>
  <si>
    <t>8" Blind Flange</t>
  </si>
  <si>
    <t>8" Blind Flange x 2" FIPT</t>
  </si>
  <si>
    <t>DFW or equivalent 12" Round Plastic Lid w/ MXU Clip</t>
  </si>
  <si>
    <t>8" Mechanical Joint x Flange Adapter</t>
  </si>
  <si>
    <t>1-1/2" Sensus OMNI C2 100G AMR Measuring Chamber Assembly</t>
  </si>
  <si>
    <t>2026 Annual Material Bid – Bid No. 2025-007</t>
  </si>
  <si>
    <t>2025 Annual Material Bid – Bid No. 2025-007</t>
  </si>
  <si>
    <t>Materials Bid Items - Import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</si>
</sst>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0;\-0;;@"/>
    <numFmt numFmtId="165" formatCode="_(&quot;$&quot;* #,##0.00_);_(&quot;$&quot;* \(#,##0.00\);;_(@_)"/>
    <numFmt numFmtId="166" formatCode="[$-F800]dddd\,\ mmmm\ dd\,\ yyyy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Arial Nova"/>
      <family val="2"/>
    </font>
    <font>
      <b/>
      <sz val="14"/>
      <name val="Arial Nova"/>
      <family val="2"/>
    </font>
    <font>
      <sz val="10"/>
      <name val="Arial Nova"/>
      <family val="2"/>
    </font>
    <font>
      <sz val="10"/>
      <color theme="4" tint="-0.249977111117893"/>
      <name val="Arial Nova"/>
      <family val="2"/>
    </font>
    <font>
      <u/>
      <sz val="10"/>
      <color theme="10"/>
      <name val="Arial"/>
      <family val="2"/>
    </font>
    <font>
      <sz val="22"/>
      <color rgb="FF000E86"/>
      <name val="Beach"/>
      <family val="2"/>
    </font>
    <font>
      <sz val="11"/>
      <color rgb="FF000E86"/>
      <name val="Beach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 Nova"/>
      <family val="2"/>
    </font>
    <font>
      <b/>
      <sz val="16"/>
      <name val="Arial Nova"/>
      <family val="2"/>
    </font>
    <font>
      <b/>
      <sz val="10.5"/>
      <color theme="0"/>
      <name val="Arial Nova"/>
      <family val="2"/>
    </font>
    <font>
      <sz val="10.5"/>
      <color theme="1"/>
      <name val="Arial Nova"/>
      <family val="2"/>
    </font>
    <font>
      <b/>
      <sz val="10"/>
      <name val="Arial Nov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theme="6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BDD7EE"/>
      </left>
      <right/>
      <top style="thin">
        <color rgb="FFBDD7EE"/>
      </top>
      <bottom/>
      <diagonal/>
    </border>
    <border>
      <left style="thin">
        <color theme="6" tint="0.39994506668294322"/>
      </left>
      <right style="thin">
        <color rgb="FFBDD7EE"/>
      </right>
      <top style="thin">
        <color theme="6" tint="0.39994506668294322"/>
      </top>
      <bottom style="thin">
        <color rgb="FFBDD7EE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6" tint="0.39994506668294322"/>
      </left>
      <right/>
      <top style="thin">
        <color rgb="FFBDD7EE"/>
      </top>
      <bottom/>
      <diagonal/>
    </border>
    <border>
      <left style="thin">
        <color theme="6" tint="0.39994506668294322"/>
      </left>
      <right style="thin">
        <color rgb="FFBDD7EE"/>
      </right>
      <top style="thin">
        <color rgb="FFBDD7EE"/>
      </top>
      <bottom/>
      <diagonal/>
    </border>
    <border>
      <left style="thin">
        <color theme="6" tint="0.39994506668294322"/>
      </left>
      <right/>
      <top style="thin">
        <color theme="6" tint="0.39994506668294322"/>
      </top>
      <bottom/>
      <diagonal/>
    </border>
    <border>
      <left style="thin">
        <color theme="6" tint="0.39994506668294322"/>
      </left>
      <right style="thin">
        <color rgb="FFBDD7EE"/>
      </right>
      <top style="thin">
        <color theme="6" tint="0.39994506668294322"/>
      </top>
      <bottom/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rgb="FFBDD7EE"/>
      </bottom>
      <diagonal/>
    </border>
    <border>
      <left style="thin">
        <color rgb="FFBDD7EE"/>
      </left>
      <right/>
      <top style="thin">
        <color theme="8" tint="0.59996337778862885"/>
      </top>
      <bottom/>
      <diagonal/>
    </border>
    <border>
      <left style="thin">
        <color rgb="FFBDD7EE"/>
      </left>
      <right/>
      <top style="thin">
        <color theme="8" tint="0.59996337778862885"/>
      </top>
      <bottom style="thin">
        <color rgb="FFBDD7EE"/>
      </bottom>
      <diagonal/>
    </border>
    <border>
      <left style="thin">
        <color theme="6" tint="0.39991454817346722"/>
      </left>
      <right style="thin">
        <color theme="6" tint="0.39991454817346722"/>
      </right>
      <top style="thin">
        <color theme="6" tint="0.39991454817346722"/>
      </top>
      <bottom style="thin">
        <color theme="6" tint="0.39991454817346722"/>
      </bottom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 style="thin">
        <color theme="6" tint="0.39994506668294322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BDD7EE"/>
      </left>
      <right/>
      <top style="thin">
        <color theme="8" tint="0.59996337778862885"/>
      </top>
      <bottom style="thin">
        <color theme="2"/>
      </bottom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theme="2"/>
      </bottom>
      <diagonal/>
    </border>
    <border>
      <left style="thin">
        <color theme="6" tint="0.39994506668294322"/>
      </left>
      <right style="thin">
        <color rgb="FFBDD7EE"/>
      </right>
      <top style="thin">
        <color theme="6" tint="0.39994506668294322"/>
      </top>
      <bottom style="thin">
        <color theme="2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1" fillId="0" borderId="0"/>
    <xf numFmtId="44" fontId="9" fillId="0" borderId="0" applyFon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1" fontId="5" fillId="0" borderId="0" xfId="0" applyNumberFormat="1" applyFont="1" applyAlignment="1">
      <alignment wrapText="1"/>
    </xf>
    <xf numFmtId="0" fontId="4" fillId="0" borderId="0" xfId="0" applyFont="1"/>
    <xf numFmtId="0" fontId="7" fillId="0" borderId="0" xfId="0" applyFont="1" applyAlignment="1">
      <alignment vertical="center" wrapText="1"/>
    </xf>
    <xf numFmtId="1" fontId="3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wrapText="1"/>
    </xf>
    <xf numFmtId="1" fontId="3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wrapText="1"/>
    </xf>
    <xf numFmtId="1" fontId="11" fillId="0" borderId="0" xfId="0" applyNumberFormat="1" applyFont="1" applyAlignment="1">
      <alignment horizontal="left" vertical="center" wrapText="1"/>
    </xf>
    <xf numFmtId="0" fontId="14" fillId="0" borderId="0" xfId="0" applyFont="1" applyAlignment="1">
      <alignment horizontal="left" vertical="center" wrapText="1" indent="1"/>
    </xf>
    <xf numFmtId="0" fontId="13" fillId="4" borderId="1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left" vertical="center" wrapText="1" indent="1"/>
    </xf>
    <xf numFmtId="44" fontId="14" fillId="3" borderId="16" xfId="0" applyNumberFormat="1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left" vertical="center" wrapText="1" indent="1"/>
    </xf>
    <xf numFmtId="44" fontId="14" fillId="0" borderId="16" xfId="0" applyNumberFormat="1" applyFont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left" vertical="center" wrapText="1" indent="1"/>
    </xf>
    <xf numFmtId="44" fontId="14" fillId="3" borderId="4" xfId="0" applyNumberFormat="1" applyFont="1" applyFill="1" applyBorder="1" applyAlignment="1">
      <alignment horizontal="center" vertical="center" wrapText="1"/>
    </xf>
    <xf numFmtId="1" fontId="13" fillId="4" borderId="3" xfId="0" applyNumberFormat="1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left" vertical="center" wrapText="1" indent="1"/>
    </xf>
    <xf numFmtId="1" fontId="14" fillId="3" borderId="18" xfId="0" applyNumberFormat="1" applyFont="1" applyFill="1" applyBorder="1" applyAlignment="1">
      <alignment horizontal="center" vertical="center" wrapText="1"/>
    </xf>
    <xf numFmtId="1" fontId="14" fillId="0" borderId="18" xfId="0" applyNumberFormat="1" applyFont="1" applyBorder="1" applyAlignment="1">
      <alignment horizontal="center" vertical="center" wrapText="1"/>
    </xf>
    <xf numFmtId="1" fontId="14" fillId="0" borderId="19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 indent="1"/>
    </xf>
    <xf numFmtId="44" fontId="14" fillId="0" borderId="4" xfId="0" applyNumberFormat="1" applyFont="1" applyBorder="1" applyAlignment="1">
      <alignment horizontal="center" vertical="center" wrapText="1"/>
    </xf>
    <xf numFmtId="1" fontId="14" fillId="3" borderId="19" xfId="0" applyNumberFormat="1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left" vertical="center" wrapText="1" indent="2"/>
    </xf>
    <xf numFmtId="1" fontId="13" fillId="4" borderId="20" xfId="0" applyNumberFormat="1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left" vertical="center" wrapText="1" indent="1"/>
    </xf>
    <xf numFmtId="0" fontId="13" fillId="4" borderId="20" xfId="0" applyFont="1" applyFill="1" applyBorder="1" applyAlignment="1">
      <alignment horizontal="left" vertical="center" indent="1"/>
    </xf>
    <xf numFmtId="0" fontId="13" fillId="4" borderId="20" xfId="0" applyFont="1" applyFill="1" applyBorder="1" applyAlignment="1">
      <alignment horizontal="center" vertical="center" wrapText="1"/>
    </xf>
    <xf numFmtId="1" fontId="14" fillId="3" borderId="20" xfId="0" applyNumberFormat="1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left" vertical="center" wrapText="1" indent="1"/>
    </xf>
    <xf numFmtId="44" fontId="14" fillId="3" borderId="20" xfId="0" applyNumberFormat="1" applyFont="1" applyFill="1" applyBorder="1" applyAlignment="1">
      <alignment horizontal="center" vertical="center" wrapText="1"/>
    </xf>
    <xf numFmtId="1" fontId="14" fillId="0" borderId="20" xfId="0" applyNumberFormat="1" applyFont="1" applyBorder="1" applyAlignment="1">
      <alignment horizontal="center" vertical="center" wrapText="1"/>
    </xf>
    <xf numFmtId="0" fontId="14" fillId="0" borderId="20" xfId="0" applyFont="1" applyBorder="1" applyAlignment="1">
      <alignment horizontal="left" vertical="center" wrapText="1" indent="1"/>
    </xf>
    <xf numFmtId="44" fontId="14" fillId="0" borderId="20" xfId="0" applyNumberFormat="1" applyFont="1" applyBorder="1" applyAlignment="1">
      <alignment horizontal="center" vertical="center" wrapText="1"/>
    </xf>
    <xf numFmtId="1" fontId="13" fillId="4" borderId="21" xfId="0" applyNumberFormat="1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left" vertical="center" wrapText="1" indent="1"/>
    </xf>
    <xf numFmtId="0" fontId="13" fillId="4" borderId="21" xfId="0" applyFont="1" applyFill="1" applyBorder="1" applyAlignment="1">
      <alignment horizontal="left" vertical="center" indent="1"/>
    </xf>
    <xf numFmtId="0" fontId="13" fillId="4" borderId="21" xfId="0" applyFont="1" applyFill="1" applyBorder="1" applyAlignment="1">
      <alignment horizontal="center" vertical="center" wrapText="1"/>
    </xf>
    <xf numFmtId="1" fontId="14" fillId="3" borderId="21" xfId="0" applyNumberFormat="1" applyFont="1" applyFill="1" applyBorder="1" applyAlignment="1">
      <alignment horizontal="center" vertical="center" wrapText="1"/>
    </xf>
    <xf numFmtId="0" fontId="14" fillId="3" borderId="21" xfId="0" applyFont="1" applyFill="1" applyBorder="1" applyAlignment="1">
      <alignment horizontal="left" vertical="center" wrapText="1" indent="1"/>
    </xf>
    <xf numFmtId="44" fontId="14" fillId="3" borderId="21" xfId="0" applyNumberFormat="1" applyFont="1" applyFill="1" applyBorder="1" applyAlignment="1">
      <alignment horizontal="center" vertical="center" wrapText="1"/>
    </xf>
    <xf numFmtId="1" fontId="14" fillId="0" borderId="21" xfId="0" applyNumberFormat="1" applyFont="1" applyBorder="1" applyAlignment="1">
      <alignment horizontal="center" vertical="center" wrapText="1"/>
    </xf>
    <xf numFmtId="0" fontId="14" fillId="0" borderId="21" xfId="0" applyFont="1" applyBorder="1" applyAlignment="1">
      <alignment horizontal="left" vertical="center" wrapText="1" indent="1"/>
    </xf>
    <xf numFmtId="44" fontId="14" fillId="0" borderId="21" xfId="0" applyNumberFormat="1" applyFont="1" applyBorder="1" applyAlignment="1">
      <alignment horizontal="center" vertical="center" wrapText="1"/>
    </xf>
    <xf numFmtId="1" fontId="13" fillId="0" borderId="22" xfId="0" applyNumberFormat="1" applyFont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center" wrapText="1" indent="1"/>
    </xf>
    <xf numFmtId="0" fontId="13" fillId="0" borderId="23" xfId="0" applyFont="1" applyBorder="1" applyAlignment="1">
      <alignment horizontal="left" vertical="center" indent="1"/>
    </xf>
    <xf numFmtId="1" fontId="14" fillId="0" borderId="22" xfId="0" applyNumberFormat="1" applyFont="1" applyBorder="1" applyAlignment="1">
      <alignment horizontal="center" vertical="center" wrapText="1"/>
    </xf>
    <xf numFmtId="0" fontId="14" fillId="0" borderId="23" xfId="0" applyFont="1" applyBorder="1" applyAlignment="1">
      <alignment horizontal="left" vertical="center" wrapText="1" indent="1"/>
    </xf>
    <xf numFmtId="164" fontId="14" fillId="0" borderId="23" xfId="0" applyNumberFormat="1" applyFont="1" applyBorder="1" applyAlignment="1">
      <alignment horizontal="left" vertical="center" wrapText="1" indent="1"/>
    </xf>
    <xf numFmtId="1" fontId="14" fillId="0" borderId="25" xfId="0" applyNumberFormat="1" applyFont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 indent="1"/>
    </xf>
    <xf numFmtId="44" fontId="14" fillId="0" borderId="27" xfId="0" applyNumberFormat="1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 wrapText="1"/>
    </xf>
    <xf numFmtId="1" fontId="14" fillId="0" borderId="24" xfId="0" applyNumberFormat="1" applyFont="1" applyBorder="1" applyAlignment="1">
      <alignment horizontal="center" vertical="center" wrapText="1"/>
    </xf>
    <xf numFmtId="165" fontId="14" fillId="0" borderId="23" xfId="3" applyNumberFormat="1" applyFont="1" applyFill="1" applyBorder="1" applyAlignment="1" applyProtection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 indent="11"/>
    </xf>
    <xf numFmtId="1" fontId="8" fillId="0" borderId="0" xfId="0" applyNumberFormat="1" applyFont="1" applyAlignment="1">
      <alignment horizontal="right" vertical="center" wrapText="1"/>
    </xf>
    <xf numFmtId="1" fontId="8" fillId="0" borderId="0" xfId="1" applyNumberFormat="1" applyFont="1" applyFill="1" applyBorder="1" applyAlignment="1" applyProtection="1">
      <alignment horizontal="right" vertical="center" wrapText="1"/>
    </xf>
    <xf numFmtId="1" fontId="3" fillId="0" borderId="0" xfId="0" applyNumberFormat="1" applyFont="1" applyAlignment="1">
      <alignment horizontal="right" vertical="center" wrapText="1"/>
    </xf>
    <xf numFmtId="1" fontId="3" fillId="0" borderId="0" xfId="0" applyNumberFormat="1" applyFont="1" applyAlignment="1">
      <alignment horizontal="left" vertical="center" wrapText="1"/>
    </xf>
    <xf numFmtId="0" fontId="4" fillId="0" borderId="8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12" fillId="0" borderId="1" xfId="0" applyFont="1" applyBorder="1" applyAlignment="1" applyProtection="1">
      <alignment horizontal="left" wrapText="1"/>
      <protection locked="0"/>
    </xf>
    <xf numFmtId="0" fontId="11" fillId="0" borderId="2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66" fontId="12" fillId="0" borderId="1" xfId="0" applyNumberFormat="1" applyFont="1" applyBorder="1" applyAlignment="1" applyProtection="1">
      <alignment horizontal="center"/>
      <protection locked="0"/>
    </xf>
  </cellXfs>
  <cellStyles count="4">
    <cellStyle name="Currency" xfId="3" builtinId="4"/>
    <cellStyle name="Hyperlink" xfId="1" builtinId="8"/>
    <cellStyle name="Normal" xfId="0" builtinId="0"/>
    <cellStyle name="Normal 2" xfId="2" xr:uid="{B2791D78-93C8-4A0E-9BC0-8AAF711AE61E}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 style="thin">
          <color theme="0" tint="-0.2499465926084170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numFmt numFmtId="165" formatCode="_(&quot;$&quot;* #,##0.00_);_(&quot;$&quot;* \(#,##0.00\);;_(@_)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 style="thin">
          <color theme="0" tint="-0.2499465926084170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numFmt numFmtId="164" formatCode="0;\-0;;@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 style="thin">
          <color theme="0" tint="-0.2499465926084170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numFmt numFmtId="164" formatCode="0;\-0;;@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0"/>
    </dxf>
    <dxf>
      <border outline="0">
        <left style="thin">
          <color rgb="FFBDD7EE"/>
        </left>
        <right style="thin">
          <color rgb="FFBDD7EE"/>
        </right>
        <top style="thin">
          <color rgb="FFBDD7EE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Arial Nova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ill>
        <patternFill patternType="solid">
          <fgColor theme="6" tint="0.79998168889431442"/>
          <bgColor theme="6" tint="0.7999816888943144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ill>
        <patternFill patternType="solid">
          <fgColor theme="6" tint="0.79998168889431442"/>
          <bgColor theme="6" tint="0.79998168889431442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b/>
        <color theme="1"/>
      </font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b/>
        <color theme="1"/>
      </font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b/>
        <color theme="1"/>
      </font>
      <border>
        <left style="thin">
          <color theme="6"/>
        </left>
        <right style="thin">
          <color theme="6"/>
        </right>
        <top style="double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font>
        <b/>
        <color theme="0"/>
      </font>
      <fill>
        <patternFill patternType="solid">
          <fgColor theme="6"/>
          <bgColor theme="6"/>
        </patternFill>
      </fill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  <dxf>
      <font>
        <color theme="1"/>
      </font>
      <border>
        <left style="thin">
          <color theme="6" tint="0.39994506668294322"/>
        </left>
        <right style="thin">
          <color theme="6" tint="0.39994506668294322"/>
        </right>
        <top style="thin">
          <color theme="6" tint="0.39994506668294322"/>
        </top>
        <bottom style="thin">
          <color theme="6" tint="0.39994506668294322"/>
        </bottom>
        <vertical style="thin">
          <color theme="6" tint="0.39994506668294322"/>
        </vertical>
        <horizontal style="thin">
          <color theme="6" tint="0.39994506668294322"/>
        </horizontal>
      </border>
    </dxf>
  </dxfs>
  <tableStyles count="1" defaultTableStyle="TableStyleMedium2" defaultPivotStyle="PivotStyleLight16">
    <tableStyle name="Custom" pivot="0" count="7" xr9:uid="{7B430962-85E6-4BA2-85B0-D0F60187BF3C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mruColors>
      <color rgb="FF00CC99"/>
      <color rgb="FFFF3300"/>
      <color rgb="FF00FF00"/>
      <color rgb="FF3399FF"/>
      <color rgb="FFFFFF66"/>
      <color rgb="FFFF6699"/>
      <color rgb="FFFF0066"/>
      <color rgb="FF000E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F0E31D-8ACF-4383-ABCE-0008357B32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1A35919-0EAE-4F45-9E35-48EE3F5BD9FC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AB40C7-0BB6-4974-8503-9938247F3A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3C6CBEA-99AD-4975-A1EC-ED83C7305A1F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F33093-CBA7-4978-9B4F-A40D0D64344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72DD20F-2CAD-48A7-B3D0-47E86B2CF0D4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673704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E95718-4106-4D0D-BE9C-7E154AA40DD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3</xdr:col>
      <xdr:colOff>838200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376FCA-B10E-4D75-82BB-C8BEDD4544D8}"/>
            </a:ext>
          </a:extLst>
        </xdr:cNvPr>
        <xdr:cNvSpPr txBox="1"/>
      </xdr:nvSpPr>
      <xdr:spPr>
        <a:xfrm>
          <a:off x="1647825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228567</xdr:rowOff>
    </xdr:from>
    <xdr:to>
      <xdr:col>1</xdr:col>
      <xdr:colOff>1273779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18BAA1-BAC2-4E10-9D64-E0880DB7296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567"/>
          <a:ext cx="1273779" cy="685833"/>
        </a:xfrm>
        <a:prstGeom prst="rect">
          <a:avLst/>
        </a:prstGeom>
      </xdr:spPr>
    </xdr:pic>
    <xdr:clientData/>
  </xdr:twoCellAnchor>
  <xdr:oneCellAnchor>
    <xdr:from>
      <xdr:col>1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56DDDBC-41B6-465D-B04D-1D0E136D6FD5}"/>
            </a:ext>
          </a:extLst>
        </xdr:cNvPr>
        <xdr:cNvSpPr txBox="1"/>
      </xdr:nvSpPr>
      <xdr:spPr>
        <a:xfrm>
          <a:off x="1590675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01A9E4-368E-4086-9977-C43847FF73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1791627-36CE-4CEA-8256-9016F68A6328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3B02E4-67F1-4090-9375-FEA4B6DD9A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CBFFCC6-6131-4A93-9020-B2A4B8B9C408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3E997E-0DA5-4EF1-A285-CFC49271E83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4D7BC2B-6FA3-456C-A1AD-35C4E5845CF7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4E4E16-4270-49B7-A148-6A28357F2C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CFE301A-47E1-4255-BF19-F27CF2356A1C}"/>
            </a:ext>
          </a:extLst>
        </xdr:cNvPr>
        <xdr:cNvSpPr txBox="1"/>
      </xdr:nvSpPr>
      <xdr:spPr>
        <a:xfrm>
          <a:off x="1381125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2DCA95-0779-4CBF-9647-87364FAAB5B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15A256E-6809-482B-9894-F71DFD09BFE0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075E67-0FB8-4F68-AF59-8940383960F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93324F6-6593-4E08-8019-1D21539BDDE3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EE6A79-3983-488A-9A5D-CB98E12383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BA180B-CF09-4B6D-B858-1CC1D9C9FB58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1273779</xdr:colOff>
      <xdr:row>4</xdr:row>
      <xdr:rowOff>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C79632-2473-4B27-AC02-765E272CD4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228600"/>
          <a:ext cx="1273779" cy="685833"/>
        </a:xfrm>
        <a:prstGeom prst="rect">
          <a:avLst/>
        </a:prstGeom>
      </xdr:spPr>
    </xdr:pic>
    <xdr:clientData/>
  </xdr:twoCellAnchor>
  <xdr:oneCellAnchor>
    <xdr:from>
      <xdr:col>2</xdr:col>
      <xdr:colOff>1381125</xdr:colOff>
      <xdr:row>0</xdr:row>
      <xdr:rowOff>187036</xdr:rowOff>
    </xdr:from>
    <xdr:ext cx="3152775" cy="76892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E8200BF-C7A8-422B-A78D-4FEAE3700B79}"/>
            </a:ext>
          </a:extLst>
        </xdr:cNvPr>
        <xdr:cNvSpPr txBox="1"/>
      </xdr:nvSpPr>
      <xdr:spPr>
        <a:xfrm>
          <a:off x="2057400" y="187036"/>
          <a:ext cx="3152775" cy="76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r>
            <a:rPr lang="en-US" sz="2400">
              <a:solidFill>
                <a:srgbClr val="000E86"/>
              </a:solidFill>
              <a:latin typeface="Beach" panose="020B0500000000000000" pitchFamily="34" charset="0"/>
            </a:rPr>
            <a:t>Hardin</a:t>
          </a:r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 County Water</a:t>
          </a:r>
        </a:p>
        <a:p>
          <a:r>
            <a:rPr lang="en-US" sz="2400" baseline="0">
              <a:solidFill>
                <a:srgbClr val="000E86"/>
              </a:solidFill>
              <a:latin typeface="Beach" panose="020B0500000000000000" pitchFamily="34" charset="0"/>
            </a:rPr>
            <a:t>District No. 2</a:t>
          </a:r>
          <a:endParaRPr lang="en-US" sz="2400">
            <a:solidFill>
              <a:srgbClr val="000E86"/>
            </a:solidFill>
            <a:latin typeface="Beach" panose="020B0500000000000000" pitchFamily="34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Project%20Management/Project%20Construction%20Report%20(Template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s"/>
      <sheetName val="Labor"/>
      <sheetName val="Equipment"/>
      <sheetName val="Materials"/>
      <sheetName val="Material List"/>
    </sheetNames>
    <sheetDataSet>
      <sheetData sheetId="0"/>
      <sheetData sheetId="1">
        <row r="8">
          <cell r="K8" t="str">
            <v>Item</v>
          </cell>
          <cell r="L8" t="str">
            <v>Rate/HR</v>
          </cell>
        </row>
        <row r="9">
          <cell r="K9" t="str">
            <v>Labor (Supervisor)</v>
          </cell>
          <cell r="L9">
            <v>39.81</v>
          </cell>
        </row>
        <row r="10">
          <cell r="K10" t="str">
            <v>Labor (Operator)</v>
          </cell>
          <cell r="L10">
            <v>33.619999999999997</v>
          </cell>
        </row>
        <row r="11">
          <cell r="K11" t="str">
            <v>Labor (Laborer)</v>
          </cell>
          <cell r="L11">
            <v>24.72</v>
          </cell>
        </row>
        <row r="12">
          <cell r="K12" t="str">
            <v>Labor (Admin Tech)</v>
          </cell>
          <cell r="L12">
            <v>31.12</v>
          </cell>
        </row>
        <row r="13">
          <cell r="K13" t="str">
            <v>Labor (Administration)</v>
          </cell>
          <cell r="L13">
            <v>50.97</v>
          </cell>
        </row>
      </sheetData>
      <sheetData sheetId="2">
        <row r="8">
          <cell r="K8" t="str">
            <v>Item</v>
          </cell>
          <cell r="L8" t="str">
            <v>Rate/HR</v>
          </cell>
        </row>
        <row r="9">
          <cell r="K9" t="str">
            <v>Equipment (Backhoe)</v>
          </cell>
          <cell r="L9">
            <v>36</v>
          </cell>
        </row>
        <row r="10">
          <cell r="K10" t="str">
            <v>Equipment (Backhoe w/ Hammer)</v>
          </cell>
          <cell r="L10">
            <v>68</v>
          </cell>
        </row>
        <row r="11">
          <cell r="K11" t="str">
            <v>Equipment (Bore Machine)</v>
          </cell>
          <cell r="L11">
            <v>80</v>
          </cell>
        </row>
        <row r="12">
          <cell r="K12" t="str">
            <v>Equipment (CAT Skid Steer)</v>
          </cell>
          <cell r="L12">
            <v>55</v>
          </cell>
        </row>
        <row r="13">
          <cell r="K13" t="str">
            <v>Equipment (Dozer)</v>
          </cell>
          <cell r="L13">
            <v>65</v>
          </cell>
        </row>
        <row r="14">
          <cell r="K14" t="str">
            <v>Equipment (Dump Truck)</v>
          </cell>
          <cell r="L14">
            <v>20</v>
          </cell>
        </row>
        <row r="15">
          <cell r="K15" t="str">
            <v>Equipment (Mini Dump Truck)</v>
          </cell>
          <cell r="L15">
            <v>15</v>
          </cell>
        </row>
        <row r="16">
          <cell r="K16" t="str">
            <v>Equipment (Mini Trackhoe)</v>
          </cell>
          <cell r="L16">
            <v>45</v>
          </cell>
        </row>
        <row r="17">
          <cell r="K17" t="str">
            <v>Equipment (Push Machine)</v>
          </cell>
          <cell r="L17">
            <v>20</v>
          </cell>
        </row>
        <row r="18">
          <cell r="K18" t="str">
            <v>Equipment (Service Truck)</v>
          </cell>
          <cell r="L18">
            <v>15</v>
          </cell>
        </row>
        <row r="19">
          <cell r="K19" t="str">
            <v>Equipment (Trackhoe)</v>
          </cell>
          <cell r="L19">
            <v>97</v>
          </cell>
        </row>
      </sheetData>
      <sheetData sheetId="3">
        <row r="59">
          <cell r="G59">
            <v>0</v>
          </cell>
        </row>
      </sheetData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2AB2BBE-D12E-43A1-A5AB-4AB702D226CA}" name="Items" displayName="Items" ref="B7:H507" totalsRowShown="0" headerRowDxfId="9" dataDxfId="8" tableBorderDxfId="7">
  <autoFilter ref="B7:H507" xr:uid="{12AB2BBE-D12E-43A1-A5AB-4AB702D226CA}"/>
  <sortState xmlns:xlrd2="http://schemas.microsoft.com/office/spreadsheetml/2017/richdata2" ref="B8:H507">
    <sortCondition ref="H7:H507"/>
  </sortState>
  <tableColumns count="7">
    <tableColumn id="7" xr3:uid="{9CEECCCA-A530-4A65-A46F-BFAD3A1EB8F9}" name="Column1" dataDxfId="6"/>
    <tableColumn id="1" xr3:uid="{A0296784-143E-4C12-8BB9-A4B22F4EA005}" name="Item #" dataDxfId="5"/>
    <tableColumn id="2" xr3:uid="{54895137-FCA2-44DF-8789-16CE64C4B72E}" name="Description" dataDxfId="4"/>
    <tableColumn id="3" xr3:uid="{0F668814-4CBC-4848-9264-36688F66F978}" name="Manufacturer" dataDxfId="3"/>
    <tableColumn id="4" xr3:uid="{CDB2AAC4-8432-4E44-8B60-B71C990ED4D8}" name="Estimated Lead Time" dataDxfId="2"/>
    <tableColumn id="5" xr3:uid="{08A7B9C9-8568-4C94-847E-A5161845F55C}" name="Price" dataDxfId="1"/>
    <tableColumn id="6" xr3:uid="{91D39073-6210-4ADA-A975-F669F94F1F4E}" name="Category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cwd2.org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hcwd2.org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hcwd2.org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hcwd2.org/" TargetMode="External"/><Relationship Id="rId4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hcwd2.or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hcwd2.org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hcwd2.org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hcwd2.org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hcwd2.org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hcwd2.org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hcwd2.org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hcwd2.org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hcwd2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47BF1-2756-4B6B-92F0-19FF3664C6B9}">
  <dimension ref="B1:J29"/>
  <sheetViews>
    <sheetView showGridLines="0" zoomScaleNormal="100" workbookViewId="0">
      <pane ySplit="7" topLeftCell="A8" activePane="bottomLeft" state="frozen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90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9" t="s">
        <v>68</v>
      </c>
      <c r="C7" s="30" t="s">
        <v>198</v>
      </c>
      <c r="D7" s="30" t="s">
        <v>70</v>
      </c>
      <c r="E7" s="31" t="s">
        <v>486</v>
      </c>
      <c r="F7" s="32" t="s">
        <v>0</v>
      </c>
      <c r="G7" s="4"/>
      <c r="H7" s="4"/>
      <c r="I7" s="4"/>
      <c r="J7" s="4"/>
    </row>
    <row r="8" spans="2:10" s="2" customFormat="1" ht="25.5" customHeight="1" x14ac:dyDescent="0.2">
      <c r="B8" s="33" cm="1">
        <f t="array" ref="B8:C29">_xlfn._xlws.FILTER(Items[[Item '#]:[Description]],Items[Category]=D6)</f>
        <v>1</v>
      </c>
      <c r="C8" s="34" t="str">
        <v>4" Full-Faced Flange Pack with Stainless Steel Bolts and Nuts</v>
      </c>
      <c r="D8" s="34"/>
      <c r="E8" s="34"/>
      <c r="F8" s="35"/>
      <c r="G8" s="4"/>
      <c r="H8" s="4"/>
      <c r="I8" s="4"/>
      <c r="J8" s="4"/>
    </row>
    <row r="9" spans="2:10" s="2" customFormat="1" ht="25.5" customHeight="1" x14ac:dyDescent="0.2">
      <c r="B9" s="36">
        <v>2</v>
      </c>
      <c r="C9" s="37" t="str">
        <v>4" Foster Adapter w/ Accessory Kit</v>
      </c>
      <c r="D9" s="37"/>
      <c r="E9" s="37"/>
      <c r="F9" s="38"/>
      <c r="G9" s="4"/>
      <c r="H9" s="4"/>
      <c r="I9" s="4"/>
      <c r="J9" s="4"/>
    </row>
    <row r="10" spans="2:10" s="2" customFormat="1" ht="25.5" customHeight="1" x14ac:dyDescent="0.2">
      <c r="B10" s="33">
        <v>3</v>
      </c>
      <c r="C10" s="34" t="str">
        <v>4" Mechanical Joint Gland Pack w/ Stainless Steel Bolts and Nuts</v>
      </c>
      <c r="D10" s="34"/>
      <c r="E10" s="34"/>
      <c r="F10" s="35"/>
      <c r="G10" s="4"/>
      <c r="H10" s="4"/>
      <c r="I10" s="4"/>
      <c r="J10" s="4"/>
    </row>
    <row r="11" spans="2:10" s="2" customFormat="1" ht="25.5" customHeight="1" x14ac:dyDescent="0.2">
      <c r="B11" s="36">
        <v>4</v>
      </c>
      <c r="C11" s="37" t="str">
        <v>6" Foster Adapter w/ Accessory Kit</v>
      </c>
      <c r="D11" s="37"/>
      <c r="E11" s="37"/>
      <c r="F11" s="38"/>
      <c r="G11" s="4"/>
      <c r="H11" s="4"/>
      <c r="I11" s="4"/>
      <c r="J11" s="4"/>
    </row>
    <row r="12" spans="2:10" s="2" customFormat="1" ht="25.5" customHeight="1" x14ac:dyDescent="0.2">
      <c r="B12" s="33">
        <v>5</v>
      </c>
      <c r="C12" s="34" t="str">
        <v>6" Mechanical Joint Gland Pack w/ Stainless Steel Bolts and Nuts</v>
      </c>
      <c r="D12" s="34"/>
      <c r="E12" s="34"/>
      <c r="F12" s="35"/>
      <c r="G12" s="4"/>
      <c r="H12" s="4"/>
      <c r="I12" s="4"/>
      <c r="J12" s="4"/>
    </row>
    <row r="13" spans="2:10" s="2" customFormat="1" ht="25.5" customHeight="1" x14ac:dyDescent="0.2">
      <c r="B13" s="36">
        <v>6</v>
      </c>
      <c r="C13" s="37" t="str">
        <v>6" Transition Gland Pack</v>
      </c>
      <c r="D13" s="37"/>
      <c r="E13" s="37"/>
      <c r="F13" s="38"/>
      <c r="G13" s="4"/>
      <c r="H13" s="4"/>
      <c r="I13" s="4"/>
      <c r="J13" s="4"/>
    </row>
    <row r="14" spans="2:10" s="2" customFormat="1" ht="25.5" customHeight="1" x14ac:dyDescent="0.2">
      <c r="B14" s="33">
        <v>7</v>
      </c>
      <c r="C14" s="34" t="str">
        <v>6" Full-Faced Flange Pack with Stainless Steel Bolts and Nuts</v>
      </c>
      <c r="D14" s="34"/>
      <c r="E14" s="34"/>
      <c r="F14" s="35"/>
      <c r="G14" s="4"/>
      <c r="H14" s="4"/>
      <c r="I14" s="4"/>
      <c r="J14" s="4"/>
    </row>
    <row r="15" spans="2:10" s="8" customFormat="1" ht="25.5" customHeight="1" x14ac:dyDescent="0.2">
      <c r="B15" s="36">
        <v>8</v>
      </c>
      <c r="C15" s="37" t="str">
        <v>8" Foster Adapter w/ Accessory Kit</v>
      </c>
      <c r="D15" s="37"/>
      <c r="E15" s="37"/>
      <c r="F15" s="38"/>
      <c r="G15" s="4"/>
      <c r="H15" s="4"/>
      <c r="I15" s="4"/>
      <c r="J15" s="4"/>
    </row>
    <row r="16" spans="2:10" s="2" customFormat="1" ht="25.5" customHeight="1" x14ac:dyDescent="0.2">
      <c r="B16" s="33">
        <v>9</v>
      </c>
      <c r="C16" s="34" t="str">
        <v>8" Mechanical Joint Gland Pack w/ Stainless Steel Bolts and Nuts</v>
      </c>
      <c r="D16" s="34"/>
      <c r="E16" s="34"/>
      <c r="F16" s="35"/>
      <c r="G16" s="4"/>
      <c r="H16" s="4"/>
      <c r="I16" s="4"/>
      <c r="J16" s="4"/>
    </row>
    <row r="17" spans="2:6" ht="25.5" customHeight="1" x14ac:dyDescent="0.2">
      <c r="B17" s="36">
        <v>10</v>
      </c>
      <c r="C17" s="37" t="str">
        <v>8" Transition Gland Pack</v>
      </c>
      <c r="D17" s="37"/>
      <c r="E17" s="37"/>
      <c r="F17" s="38"/>
    </row>
    <row r="18" spans="2:6" ht="25.5" customHeight="1" x14ac:dyDescent="0.2">
      <c r="B18" s="33">
        <v>11</v>
      </c>
      <c r="C18" s="34" t="str">
        <v>8" Full-Faced Flange Pack with Stainless Steel Bolts and Nuts</v>
      </c>
      <c r="D18" s="34"/>
      <c r="E18" s="34"/>
      <c r="F18" s="35"/>
    </row>
    <row r="19" spans="2:6" ht="25.5" customHeight="1" x14ac:dyDescent="0.2">
      <c r="B19" s="36">
        <v>12</v>
      </c>
      <c r="C19" s="37" t="str">
        <v>4" Transition Gland Pack</v>
      </c>
      <c r="D19" s="37"/>
      <c r="E19" s="37"/>
      <c r="F19" s="38"/>
    </row>
    <row r="20" spans="2:6" ht="25.5" customHeight="1" x14ac:dyDescent="0.2">
      <c r="B20" s="33">
        <v>13</v>
      </c>
      <c r="C20" s="34" t="str">
        <v>10" Foster Adapter w/ Accessory Kit</v>
      </c>
      <c r="D20" s="34"/>
      <c r="E20" s="34"/>
      <c r="F20" s="35"/>
    </row>
    <row r="21" spans="2:6" ht="25.5" customHeight="1" x14ac:dyDescent="0.2">
      <c r="B21" s="36">
        <v>14</v>
      </c>
      <c r="C21" s="37" t="str">
        <v>10" Mechaical Joint Gland Pack w/ Stainless Steel Bolts and Nuts</v>
      </c>
      <c r="D21" s="37"/>
      <c r="E21" s="37"/>
      <c r="F21" s="38"/>
    </row>
    <row r="22" spans="2:6" ht="25.5" customHeight="1" x14ac:dyDescent="0.2">
      <c r="B22" s="33">
        <v>15</v>
      </c>
      <c r="C22" s="34" t="str">
        <v>10" Full-Faced Flange Pack with Stainless Steel Bolts and Nuts</v>
      </c>
      <c r="D22" s="34"/>
      <c r="E22" s="34"/>
      <c r="F22" s="35"/>
    </row>
    <row r="23" spans="2:6" ht="25.5" customHeight="1" x14ac:dyDescent="0.2">
      <c r="B23" s="36">
        <v>16</v>
      </c>
      <c r="C23" s="37" t="str">
        <v>12" Foster Adapter w/ Accessory Pack</v>
      </c>
      <c r="D23" s="37"/>
      <c r="E23" s="37"/>
      <c r="F23" s="38"/>
    </row>
    <row r="24" spans="2:6" ht="25.5" customHeight="1" x14ac:dyDescent="0.2">
      <c r="B24" s="33">
        <v>17</v>
      </c>
      <c r="C24" s="34" t="str">
        <v>12" Mechaical Joint Gland Pack w/ Stainless Steel Bolts and Nuts</v>
      </c>
      <c r="D24" s="34"/>
      <c r="E24" s="34"/>
      <c r="F24" s="35"/>
    </row>
    <row r="25" spans="2:6" ht="25.5" customHeight="1" x14ac:dyDescent="0.2">
      <c r="B25" s="36">
        <v>18</v>
      </c>
      <c r="C25" s="37" t="str">
        <v>12" Full-Faced Flange Pack with Stainless Steel Bolts and Nuts</v>
      </c>
      <c r="D25" s="37"/>
      <c r="E25" s="37"/>
      <c r="F25" s="38"/>
    </row>
    <row r="26" spans="2:6" ht="25.5" customHeight="1" x14ac:dyDescent="0.2">
      <c r="B26" s="33">
        <v>19</v>
      </c>
      <c r="C26" s="34" t="str">
        <v>16" Foster Adapter w/ Accessory Kit</v>
      </c>
      <c r="D26" s="34"/>
      <c r="E26" s="34"/>
      <c r="F26" s="35"/>
    </row>
    <row r="27" spans="2:6" ht="25.5" customHeight="1" x14ac:dyDescent="0.2">
      <c r="B27" s="36">
        <v>20</v>
      </c>
      <c r="C27" s="37" t="str">
        <v>16" Full-Faced Flange Pack with Stainless Steel Bolts and Nuts</v>
      </c>
      <c r="D27" s="37"/>
      <c r="E27" s="37"/>
      <c r="F27" s="38"/>
    </row>
    <row r="28" spans="2:6" ht="25.5" customHeight="1" x14ac:dyDescent="0.2">
      <c r="B28" s="33">
        <v>21</v>
      </c>
      <c r="C28" s="34" t="str">
        <v>24" Foster Adapter w/ Accessory Kit</v>
      </c>
      <c r="D28" s="34"/>
      <c r="E28" s="34"/>
      <c r="F28" s="35"/>
    </row>
    <row r="29" spans="2:6" ht="25.5" customHeight="1" x14ac:dyDescent="0.2">
      <c r="B29" s="36">
        <v>22</v>
      </c>
      <c r="C29" s="37" t="str">
        <v xml:space="preserve">20" Foster Adapter with Accessory Kit </v>
      </c>
      <c r="D29" s="37"/>
      <c r="E29" s="37"/>
      <c r="F29" s="38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045175AB-02AF-4F14-8312-01CBCB920F23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Accessory Kits &amp;&amp; Gaskets&amp;C&amp;"Arial Nova,Regular"Page &amp;P of &amp;N&amp;R&amp;"Arial Nova,Regular"Initial:_________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B64A7-0DA5-4C28-9525-39414613C442}">
  <dimension ref="B1:J15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91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15">_xlfn._xlws.FILTER(Items[[Item '#]:[Description]],Items[Category]=D6)</f>
        <v>450</v>
      </c>
      <c r="C8" s="14" t="str">
        <v>Cast Iron Valve Box, Short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451</v>
      </c>
      <c r="C9" s="16" t="str">
        <v>Cast Iron Valve Box, Tall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452</v>
      </c>
      <c r="C10" s="14" t="str">
        <v>Cast Iron Valve Box Extension, 1"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453</v>
      </c>
      <c r="C11" s="16" t="str">
        <v>Cast Iron Valve Box Extension, 2"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454</v>
      </c>
      <c r="C12" s="14" t="str">
        <v>Cast Iron Valve Box Extension, 4"</v>
      </c>
      <c r="D12" s="14"/>
      <c r="E12" s="14"/>
      <c r="F12" s="15"/>
      <c r="G12" s="4"/>
      <c r="H12" s="4"/>
      <c r="I12" s="4"/>
      <c r="J12" s="4"/>
    </row>
    <row r="13" spans="2:10" s="2" customFormat="1" ht="25.5" customHeight="1" x14ac:dyDescent="0.2">
      <c r="B13" s="23">
        <v>455</v>
      </c>
      <c r="C13" s="16" t="str">
        <v>Cast Iron Valve Box Extension, 6"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456</v>
      </c>
      <c r="C14" s="14" t="str">
        <v>Missouri Top Hat Valve Box Top with Lid</v>
      </c>
      <c r="D14" s="14"/>
      <c r="E14" s="14"/>
      <c r="F14" s="15"/>
      <c r="G14" s="4"/>
      <c r="H14" s="4"/>
      <c r="I14" s="4"/>
      <c r="J14" s="4"/>
    </row>
    <row r="15" spans="2:10" s="2" customFormat="1" ht="25.5" customHeight="1" x14ac:dyDescent="0.2">
      <c r="B15" s="55">
        <v>457</v>
      </c>
      <c r="C15" s="56" t="str">
        <v>Missouri Top Hats (Lids Only)</v>
      </c>
      <c r="D15" s="56"/>
      <c r="E15" s="56"/>
      <c r="F15" s="57"/>
      <c r="G15" s="4"/>
      <c r="H15" s="4"/>
      <c r="I15" s="4"/>
      <c r="J15" s="4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F86ED35E-C0F3-4EBB-92CD-E909DA5DDB8F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Valve Box Material&amp;C&amp;"Arial Nova,Regular"Page &amp;P of &amp;N&amp;R&amp;"Arial Nova,Regular"Initial:_________</oddFooter>
  </headerFooter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3CC4-0326-410E-BE46-A25FEA96B469}">
  <dimension ref="A1:K50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83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50">_xlfn._xlws.FILTER(Items[[Item '#]:[Description]],Items[Category]=D6)</f>
        <v>458</v>
      </c>
      <c r="C8" s="14" t="str">
        <v>3/4" x 1" Ball Valve Curb Stop, CTS x CTS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459</v>
      </c>
      <c r="C9" s="16" t="str">
        <v>3/4" Ball Valve Curb Stop, CTS x CTS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460</v>
      </c>
      <c r="C10" s="14" t="str">
        <v>3/4" Ball Valve Curb Stop, FIPT X FIPT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461</v>
      </c>
      <c r="C11" s="16" t="str">
        <v>3/4" Coppersetter with Ball Valve, CTS Inlet/Outlet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462</v>
      </c>
      <c r="C12" s="14" t="str">
        <v>3/4" Corporation Stop</v>
      </c>
      <c r="D12" s="14"/>
      <c r="E12" s="14"/>
      <c r="F12" s="15"/>
      <c r="G12" s="4"/>
      <c r="H12" s="4"/>
      <c r="I12" s="4"/>
      <c r="J12" s="4"/>
    </row>
    <row r="13" spans="2:10" s="2" customFormat="1" ht="25.5" customHeight="1" x14ac:dyDescent="0.2">
      <c r="B13" s="23">
        <v>463</v>
      </c>
      <c r="C13" s="16" t="str">
        <v>3/4" Val-matic Air Relief Valve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464</v>
      </c>
      <c r="C14" s="14" t="str">
        <v>3/4" Angled Meter Valve</v>
      </c>
      <c r="D14" s="14"/>
      <c r="E14" s="14"/>
      <c r="F14" s="15"/>
      <c r="G14" s="4"/>
      <c r="H14" s="4"/>
      <c r="I14" s="4"/>
      <c r="J14" s="4"/>
    </row>
    <row r="15" spans="2:10" s="8" customFormat="1" ht="25.5" customHeight="1" x14ac:dyDescent="0.2">
      <c r="B15" s="23">
        <v>465</v>
      </c>
      <c r="C15" s="16" t="str">
        <v>1" Angled Meter Valve</v>
      </c>
      <c r="D15" s="16"/>
      <c r="E15" s="16"/>
      <c r="F15" s="17"/>
      <c r="G15" s="4"/>
      <c r="H15" s="4"/>
      <c r="I15" s="4"/>
      <c r="J15" s="4"/>
    </row>
    <row r="16" spans="2:10" s="2" customFormat="1" ht="25.5" customHeight="1" x14ac:dyDescent="0.2">
      <c r="B16" s="22">
        <v>466</v>
      </c>
      <c r="C16" s="14" t="str">
        <v>1" Ball Valve Curb Stop, CTS x CTS</v>
      </c>
      <c r="D16" s="14"/>
      <c r="E16" s="14"/>
      <c r="F16" s="15"/>
      <c r="G16" s="4"/>
      <c r="H16" s="4"/>
      <c r="I16" s="4"/>
      <c r="J16" s="4"/>
    </row>
    <row r="17" spans="2:6" ht="25.5" customHeight="1" x14ac:dyDescent="0.2">
      <c r="B17" s="23">
        <v>467</v>
      </c>
      <c r="C17" s="16" t="str">
        <v>1" Ball Valve FIPT x FIPT</v>
      </c>
      <c r="D17" s="16"/>
      <c r="E17" s="16"/>
      <c r="F17" s="17"/>
    </row>
    <row r="18" spans="2:6" ht="25.5" customHeight="1" x14ac:dyDescent="0.2">
      <c r="B18" s="22">
        <v>468</v>
      </c>
      <c r="C18" s="14" t="str">
        <v>1" Coppersetter with Ball Valve, CTS Inlet/Outlet</v>
      </c>
      <c r="D18" s="14"/>
      <c r="E18" s="14"/>
      <c r="F18" s="15"/>
    </row>
    <row r="19" spans="2:6" ht="25.5" customHeight="1" x14ac:dyDescent="0.2">
      <c r="B19" s="23">
        <v>469</v>
      </c>
      <c r="C19" s="16" t="str">
        <v>1" Corporation Stop</v>
      </c>
      <c r="D19" s="16"/>
      <c r="E19" s="16"/>
      <c r="F19" s="17"/>
    </row>
    <row r="20" spans="2:6" ht="25.5" customHeight="1" x14ac:dyDescent="0.2">
      <c r="B20" s="22">
        <v>470</v>
      </c>
      <c r="C20" s="14" t="str">
        <v>1 1/4" Ball Valve Curb Stop, FIPT x FIPT</v>
      </c>
      <c r="D20" s="14"/>
      <c r="E20" s="14"/>
      <c r="F20" s="15"/>
    </row>
    <row r="21" spans="2:6" ht="25.5" customHeight="1" x14ac:dyDescent="0.2">
      <c r="B21" s="23">
        <v>471</v>
      </c>
      <c r="C21" s="16" t="str">
        <v>1 1/2" Ball Valve Curb Stop, FIPT x FIPT</v>
      </c>
      <c r="D21" s="16"/>
      <c r="E21" s="16"/>
      <c r="F21" s="17"/>
    </row>
    <row r="22" spans="2:6" ht="25.5" customHeight="1" x14ac:dyDescent="0.2">
      <c r="B22" s="22">
        <v>472</v>
      </c>
      <c r="C22" s="14" t="str">
        <v>1 1/2" Ball Valve Curb Stop, MIPT x FIPT</v>
      </c>
      <c r="D22" s="14"/>
      <c r="E22" s="14"/>
      <c r="F22" s="15"/>
    </row>
    <row r="23" spans="2:6" ht="25.5" customHeight="1" x14ac:dyDescent="0.2">
      <c r="B23" s="23">
        <v>473</v>
      </c>
      <c r="C23" s="16" t="str">
        <v>1 1/2" Coppersetter with Ball Valve, CTS Inlet/Outlet (VBHH77-12B-11-66--Q-NL)</v>
      </c>
      <c r="D23" s="16"/>
      <c r="E23" s="16"/>
      <c r="F23" s="17"/>
    </row>
    <row r="24" spans="2:6" ht="25.5" customHeight="1" x14ac:dyDescent="0.2">
      <c r="B24" s="22">
        <v>474</v>
      </c>
      <c r="C24" s="14" t="str">
        <v>1 1/2" Coppersetter with Ball Valve, CTS Inlet/Outlet and Adjustable Meter Flange (VBHH77-12B-44-66-Q-EXP-NL)</v>
      </c>
      <c r="D24" s="14"/>
      <c r="E24" s="14"/>
      <c r="F24" s="15"/>
    </row>
    <row r="25" spans="2:6" ht="25.5" customHeight="1" x14ac:dyDescent="0.2">
      <c r="B25" s="23">
        <v>475</v>
      </c>
      <c r="C25" s="16" t="str">
        <v>2" Ball Valve Curb Stop, MIPT x FIPT</v>
      </c>
      <c r="D25" s="16"/>
      <c r="E25" s="16"/>
      <c r="F25" s="17"/>
    </row>
    <row r="26" spans="2:6" ht="25.5" customHeight="1" x14ac:dyDescent="0.2">
      <c r="B26" s="22">
        <v>476</v>
      </c>
      <c r="C26" s="14" t="str">
        <v>2" Ball Valve Curb Stop, FIPT x FIPT</v>
      </c>
      <c r="D26" s="14"/>
      <c r="E26" s="14"/>
      <c r="F26" s="15"/>
    </row>
    <row r="27" spans="2:6" ht="25.5" customHeight="1" x14ac:dyDescent="0.2">
      <c r="B27" s="23">
        <v>477</v>
      </c>
      <c r="C27" s="16" t="str">
        <v>2" Coppersetter with Ball Valve, CTS Inlet/Outlet (VBHH77-12B-44-77-Q-NL)</v>
      </c>
      <c r="D27" s="16"/>
      <c r="E27" s="16"/>
      <c r="F27" s="17"/>
    </row>
    <row r="28" spans="2:6" ht="25.5" customHeight="1" x14ac:dyDescent="0.2">
      <c r="B28" s="22">
        <v>478</v>
      </c>
      <c r="C28" s="14" t="str">
        <v>2" Coppersetter with Ball Valve, CTS Inlet/Outlet and Adjustable Meter Flange (VBHH77-12B-44-77-Q-EXP-NL)</v>
      </c>
      <c r="D28" s="14"/>
      <c r="E28" s="14"/>
      <c r="F28" s="15"/>
    </row>
    <row r="29" spans="2:6" ht="25.5" customHeight="1" x14ac:dyDescent="0.2">
      <c r="B29" s="23">
        <v>479</v>
      </c>
      <c r="C29" s="16" t="str">
        <v>3" Flanged Gate Valve w/ Handwheel</v>
      </c>
      <c r="D29" s="16"/>
      <c r="E29" s="16"/>
      <c r="F29" s="17"/>
    </row>
    <row r="30" spans="2:6" ht="25.5" customHeight="1" x14ac:dyDescent="0.2">
      <c r="B30" s="22">
        <v>480</v>
      </c>
      <c r="C30" s="14" t="str">
        <v>4" Mechanical Joint Gate Valve, Resilient Wedge, Epoxy Coated, Open Left</v>
      </c>
      <c r="D30" s="14"/>
      <c r="E30" s="28"/>
      <c r="F30" s="15"/>
    </row>
    <row r="31" spans="2:6" ht="25.5" customHeight="1" x14ac:dyDescent="0.2">
      <c r="B31" s="23">
        <v>481</v>
      </c>
      <c r="C31" s="16" t="str">
        <v>4" Tapping Valve, Resilient Wedge, Epoxy Coated, Open Left</v>
      </c>
      <c r="D31" s="16"/>
      <c r="E31" s="16"/>
      <c r="F31" s="17"/>
    </row>
    <row r="32" spans="2:6" ht="25.5" customHeight="1" x14ac:dyDescent="0.2">
      <c r="B32" s="22">
        <v>482</v>
      </c>
      <c r="C32" s="14" t="str">
        <v>6" Mechanical Joint Gate Valve, Resilient Wedge, Epoxy Coated, Open Left</v>
      </c>
      <c r="D32" s="14"/>
      <c r="E32" s="28"/>
      <c r="F32" s="15"/>
    </row>
    <row r="33" spans="1:11" s="4" customFormat="1" ht="25.15" customHeight="1" x14ac:dyDescent="0.2">
      <c r="A33" s="1"/>
      <c r="B33" s="23">
        <v>483</v>
      </c>
      <c r="C33" s="16" t="str">
        <v>6" Tapping Valve, Resilient Wedge, Epoxy Coated, Open Left</v>
      </c>
      <c r="D33" s="16"/>
      <c r="E33" s="16"/>
      <c r="F33" s="17"/>
      <c r="K33" s="1"/>
    </row>
    <row r="34" spans="1:11" ht="25.15" customHeight="1" x14ac:dyDescent="0.2">
      <c r="B34" s="22">
        <v>484</v>
      </c>
      <c r="C34" s="14" t="str">
        <v>8" Mechanical Joint Gate Valve, Resilient Wedge, Epoxy Coated, Open Left</v>
      </c>
      <c r="D34" s="14"/>
      <c r="E34" s="14"/>
      <c r="F34" s="15"/>
    </row>
    <row r="35" spans="1:11" ht="25.5" customHeight="1" x14ac:dyDescent="0.2">
      <c r="B35" s="24">
        <v>485</v>
      </c>
      <c r="C35" s="25" t="str">
        <v>8" Tapping Valve, Resilient Wedge, Epoxy Coated, Open Left</v>
      </c>
      <c r="D35" s="25"/>
      <c r="E35" s="25"/>
      <c r="F35" s="26"/>
    </row>
    <row r="36" spans="1:11" ht="25.15" customHeight="1" x14ac:dyDescent="0.2">
      <c r="B36" s="22">
        <v>486</v>
      </c>
      <c r="C36" s="14" t="str">
        <v>3" Wilkins 350 Dual check valve, with valves</v>
      </c>
      <c r="D36" s="14"/>
      <c r="E36" s="14"/>
      <c r="F36" s="15"/>
    </row>
    <row r="37" spans="1:11" ht="25.5" customHeight="1" x14ac:dyDescent="0.2">
      <c r="B37" s="24">
        <v>487</v>
      </c>
      <c r="C37" s="25" t="str">
        <v>4" EZ Valve, Open Left, CI, DI, C900, (4.80-5.00)</v>
      </c>
      <c r="D37" s="25"/>
      <c r="E37" s="25"/>
      <c r="F37" s="26"/>
    </row>
    <row r="38" spans="1:11" ht="25.15" customHeight="1" x14ac:dyDescent="0.2">
      <c r="B38" s="22">
        <v>488</v>
      </c>
      <c r="C38" s="14" t="str">
        <v>4" Wilkins 350 Dual Check Valve, With Valves</v>
      </c>
      <c r="D38" s="14"/>
      <c r="E38" s="14"/>
      <c r="F38" s="15"/>
    </row>
    <row r="39" spans="1:11" ht="25.5" customHeight="1" x14ac:dyDescent="0.2">
      <c r="B39" s="24">
        <v>489</v>
      </c>
      <c r="C39" s="25" t="str">
        <v>6" EZ Valve, Open Left, CI, DI, C900 (6.90-7.10)</v>
      </c>
      <c r="D39" s="25"/>
      <c r="E39" s="25"/>
      <c r="F39" s="26"/>
    </row>
    <row r="40" spans="1:11" ht="25.15" customHeight="1" x14ac:dyDescent="0.2">
      <c r="B40" s="22">
        <v>490</v>
      </c>
      <c r="C40" s="14" t="str">
        <v>6" Wilkins 350 dual check valve, with valves</v>
      </c>
      <c r="D40" s="14"/>
      <c r="E40" s="14"/>
      <c r="F40" s="15"/>
    </row>
    <row r="41" spans="1:11" ht="25.5" customHeight="1" x14ac:dyDescent="0.2">
      <c r="B41" s="24">
        <v>491</v>
      </c>
      <c r="C41" s="25" t="str">
        <v>8" EZ Valve, Open Left, CI, DI, C900 (9.05-9.15)</v>
      </c>
      <c r="D41" s="25"/>
      <c r="E41" s="25"/>
      <c r="F41" s="26"/>
    </row>
    <row r="42" spans="1:11" ht="25.15" customHeight="1" x14ac:dyDescent="0.2">
      <c r="B42" s="22">
        <v>492</v>
      </c>
      <c r="C42" s="14" t="str">
        <v>8" Wilkins 350 dual check valve, with valves</v>
      </c>
      <c r="D42" s="14"/>
      <c r="E42" s="14"/>
      <c r="F42" s="15"/>
    </row>
    <row r="43" spans="1:11" ht="25.5" customHeight="1" x14ac:dyDescent="0.2">
      <c r="B43" s="24">
        <v>493</v>
      </c>
      <c r="C43" s="25" t="str">
        <v>10" EZ Valve, Open Left, CI, DI, C900 (11.10-11.20)</v>
      </c>
      <c r="D43" s="25"/>
      <c r="E43" s="25"/>
      <c r="F43" s="26"/>
    </row>
    <row r="44" spans="1:11" ht="25.15" customHeight="1" x14ac:dyDescent="0.2">
      <c r="B44" s="22">
        <v>494</v>
      </c>
      <c r="C44" s="14" t="str">
        <v>10" Wilkins 350 dual check valve, with valves</v>
      </c>
      <c r="D44" s="14"/>
      <c r="E44" s="14"/>
      <c r="F44" s="15"/>
    </row>
    <row r="45" spans="1:11" ht="25.5" customHeight="1" x14ac:dyDescent="0.2">
      <c r="B45" s="24">
        <v>495</v>
      </c>
      <c r="C45" s="25" t="str">
        <v>10" Mechanical Joint Gate Valve, Resilient Wedge, Epoxy Coated, Open Left</v>
      </c>
      <c r="D45" s="25"/>
      <c r="E45" s="25"/>
      <c r="F45" s="26"/>
    </row>
    <row r="46" spans="1:11" ht="25.15" customHeight="1" x14ac:dyDescent="0.2">
      <c r="B46" s="22">
        <v>496</v>
      </c>
      <c r="C46" s="14" t="str">
        <v>12" EZ Valve, Open Left, CI, DI, C900 (13.2-13.30)</v>
      </c>
      <c r="D46" s="14"/>
      <c r="E46" s="14"/>
      <c r="F46" s="15"/>
    </row>
    <row r="47" spans="1:11" ht="25.5" customHeight="1" x14ac:dyDescent="0.2">
      <c r="B47" s="24">
        <v>497</v>
      </c>
      <c r="C47" s="25" t="str">
        <v>12" Mechanical Joint Gate Valve, Resilient Wedge, Epoxy Coated, Open Left</v>
      </c>
      <c r="D47" s="25"/>
      <c r="E47" s="25"/>
      <c r="F47" s="26"/>
    </row>
    <row r="48" spans="1:11" ht="25.15" customHeight="1" x14ac:dyDescent="0.2">
      <c r="B48" s="22">
        <v>498</v>
      </c>
      <c r="C48" s="14" t="str">
        <v>16" Mechanical Joint Butterfly Valve, Epoxy Coated, Open Left</v>
      </c>
      <c r="D48" s="14"/>
      <c r="E48" s="14"/>
      <c r="F48" s="15"/>
    </row>
    <row r="49" spans="2:6" ht="25.5" customHeight="1" x14ac:dyDescent="0.2">
      <c r="B49" s="24">
        <v>499</v>
      </c>
      <c r="C49" s="25" t="str">
        <v>20" Mechanical Joint Butterfly Valve, Epoxy Coated, Open Left</v>
      </c>
      <c r="D49" s="25"/>
      <c r="E49" s="25"/>
      <c r="F49" s="26"/>
    </row>
    <row r="50" spans="2:6" ht="25.15" customHeight="1" x14ac:dyDescent="0.2">
      <c r="B50" s="22">
        <v>500</v>
      </c>
      <c r="C50" s="14" t="str">
        <v>24" Mechanical Joint Butterfly Valve, Epoxy Coated, Open Left</v>
      </c>
      <c r="D50" s="14"/>
      <c r="E50" s="14"/>
      <c r="F50" s="15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56CA01BF-1AF0-4242-B1A0-6317B0A713B5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Valves&amp;C&amp;"Arial Nova,Regular"Page &amp;P of &amp;N&amp;R&amp;"Arial Nova,Regular"Initial:_________</oddFooter>
  </headerFooter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0FBCE-6FD9-4F99-8535-72564D0EDC22}">
  <dimension ref="B1:H528"/>
  <sheetViews>
    <sheetView showGridLines="0" tabSelected="1" zoomScaleNormal="100" workbookViewId="0">
      <selection activeCell="H1" sqref="H1:H1048576"/>
    </sheetView>
  </sheetViews>
  <sheetFormatPr defaultColWidth="9.140625" defaultRowHeight="14.25" x14ac:dyDescent="0.2"/>
  <cols>
    <col min="1" max="1" width="3.140625" style="1" customWidth="1"/>
    <col min="2" max="2" width="13.5703125" style="1" hidden="1" customWidth="1"/>
    <col min="3" max="3" width="9" style="1" customWidth="1"/>
    <col min="4" max="4" width="54.85546875" style="2" customWidth="1"/>
    <col min="5" max="5" width="22.7109375" style="3" customWidth="1"/>
    <col min="6" max="6" width="27.28515625" style="4" bestFit="1" customWidth="1"/>
    <col min="7" max="7" width="22.85546875" style="3" customWidth="1"/>
    <col min="8" max="8" width="21.85546875" style="4" hidden="1" customWidth="1"/>
    <col min="9" max="16384" width="9.140625" style="1"/>
  </cols>
  <sheetData>
    <row r="1" spans="2:8" ht="18" customHeight="1" x14ac:dyDescent="0.2"/>
    <row r="2" spans="2:8" ht="18" customHeight="1" x14ac:dyDescent="0.2">
      <c r="C2" s="63"/>
      <c r="D2" s="63"/>
      <c r="E2" s="64" t="s">
        <v>462</v>
      </c>
      <c r="F2" s="64"/>
      <c r="G2" s="64"/>
    </row>
    <row r="3" spans="2:8" ht="18" customHeight="1" x14ac:dyDescent="0.2">
      <c r="C3" s="63"/>
      <c r="D3" s="63"/>
      <c r="E3" s="64" t="s">
        <v>71</v>
      </c>
      <c r="F3" s="64"/>
      <c r="G3" s="64"/>
    </row>
    <row r="4" spans="2:8" ht="18" customHeight="1" x14ac:dyDescent="0.2">
      <c r="C4" s="63"/>
      <c r="D4" s="63"/>
      <c r="E4" s="65" t="s">
        <v>72</v>
      </c>
      <c r="F4" s="64"/>
      <c r="G4" s="64"/>
    </row>
    <row r="5" spans="2:8" ht="18" customHeight="1" x14ac:dyDescent="0.2">
      <c r="C5" s="5"/>
      <c r="D5" s="5"/>
    </row>
    <row r="6" spans="2:8" s="7" customFormat="1" ht="25.5" customHeight="1" x14ac:dyDescent="0.2">
      <c r="C6" s="67" t="s">
        <v>672</v>
      </c>
      <c r="D6" s="67"/>
      <c r="E6" s="66" t="s">
        <v>673</v>
      </c>
      <c r="F6" s="66"/>
      <c r="G6" s="66"/>
      <c r="H6" s="4"/>
    </row>
    <row r="7" spans="2:8" s="7" customFormat="1" ht="25.5" customHeight="1" x14ac:dyDescent="0.2">
      <c r="B7" s="7" t="s">
        <v>467</v>
      </c>
      <c r="C7" s="49" t="s">
        <v>68</v>
      </c>
      <c r="D7" s="50" t="s">
        <v>198</v>
      </c>
      <c r="E7" s="50" t="s">
        <v>70</v>
      </c>
      <c r="F7" s="51" t="s">
        <v>486</v>
      </c>
      <c r="G7" s="62" t="s">
        <v>0</v>
      </c>
      <c r="H7" s="58" t="s">
        <v>93</v>
      </c>
    </row>
    <row r="8" spans="2:8" s="2" customFormat="1" ht="25.5" customHeight="1" x14ac:dyDescent="0.2">
      <c r="B8" s="12"/>
      <c r="C8" s="52">
        <v>1</v>
      </c>
      <c r="D8" s="53" t="s">
        <v>611</v>
      </c>
      <c r="E8" s="54">
        <f>VLOOKUP(Items[[#This Row],[Item '#]],'Accessory Kits &amp; Gaskets'!$B$8:$F$1048576, 3, FALSE)</f>
        <v>0</v>
      </c>
      <c r="F8" s="54">
        <f>VLOOKUP(Items[[#This Row],[Item '#]],'Accessory Kits &amp; Gaskets'!$B$8:$F$1048576, 4, FALSE)</f>
        <v>0</v>
      </c>
      <c r="G8" s="54">
        <f>VLOOKUP(Items[[#This Row],[Item '#]],'Accessory Kits &amp; Gaskets'!$B$8:$F$1048576, 5, FALSE)</f>
        <v>0</v>
      </c>
      <c r="H8" s="59" t="s">
        <v>90</v>
      </c>
    </row>
    <row r="9" spans="2:8" s="2" customFormat="1" ht="25.5" customHeight="1" x14ac:dyDescent="0.2">
      <c r="B9" s="12"/>
      <c r="C9" s="52">
        <v>2</v>
      </c>
      <c r="D9" s="53" t="s">
        <v>125</v>
      </c>
      <c r="E9" s="54">
        <f>VLOOKUP(Items[[#This Row],[Item '#]],'Accessory Kits &amp; Gaskets'!$B$8:$F$1048576, 3, FALSE)</f>
        <v>0</v>
      </c>
      <c r="F9" s="54">
        <f>VLOOKUP(Items[[#This Row],[Item '#]],'Accessory Kits &amp; Gaskets'!$B$8:$F$1048576, 4, FALSE)</f>
        <v>0</v>
      </c>
      <c r="G9" s="54">
        <f>VLOOKUP(Items[[#This Row],[Item '#]],'Accessory Kits &amp; Gaskets'!$B$8:$F$1048576, 5, FALSE)</f>
        <v>0</v>
      </c>
      <c r="H9" s="59" t="s">
        <v>90</v>
      </c>
    </row>
    <row r="10" spans="2:8" s="2" customFormat="1" ht="25.5" customHeight="1" x14ac:dyDescent="0.2">
      <c r="B10" s="12"/>
      <c r="C10" s="52">
        <v>3</v>
      </c>
      <c r="D10" s="53" t="s">
        <v>506</v>
      </c>
      <c r="E10" s="54">
        <f>VLOOKUP(Items[[#This Row],[Item '#]],'Accessory Kits &amp; Gaskets'!$B$8:$F$1048576, 3, FALSE)</f>
        <v>0</v>
      </c>
      <c r="F10" s="54">
        <f>VLOOKUP(Items[[#This Row],[Item '#]],'Accessory Kits &amp; Gaskets'!$B$8:$F$1048576, 4, FALSE)</f>
        <v>0</v>
      </c>
      <c r="G10" s="54">
        <f>VLOOKUP(Items[[#This Row],[Item '#]],'Accessory Kits &amp; Gaskets'!$B$8:$F$1048576, 5, FALSE)</f>
        <v>0</v>
      </c>
      <c r="H10" s="59" t="s">
        <v>90</v>
      </c>
    </row>
    <row r="11" spans="2:8" s="2" customFormat="1" ht="25.5" customHeight="1" x14ac:dyDescent="0.2">
      <c r="B11" s="12"/>
      <c r="C11" s="52">
        <v>4</v>
      </c>
      <c r="D11" s="53" t="s">
        <v>126</v>
      </c>
      <c r="E11" s="54">
        <f>VLOOKUP(Items[[#This Row],[Item '#]],'Accessory Kits &amp; Gaskets'!$B$8:$F$1048576, 3, FALSE)</f>
        <v>0</v>
      </c>
      <c r="F11" s="54">
        <f>VLOOKUP(Items[[#This Row],[Item '#]],'Accessory Kits &amp; Gaskets'!$B$8:$F$1048576, 4, FALSE)</f>
        <v>0</v>
      </c>
      <c r="G11" s="54">
        <f>VLOOKUP(Items[[#This Row],[Item '#]],'Accessory Kits &amp; Gaskets'!$B$8:$F$1048576, 5, FALSE)</f>
        <v>0</v>
      </c>
      <c r="H11" s="59" t="s">
        <v>90</v>
      </c>
    </row>
    <row r="12" spans="2:8" s="2" customFormat="1" ht="25.5" customHeight="1" x14ac:dyDescent="0.2">
      <c r="B12" s="12"/>
      <c r="C12" s="52">
        <v>5</v>
      </c>
      <c r="D12" s="53" t="s">
        <v>505</v>
      </c>
      <c r="E12" s="54">
        <f>VLOOKUP(Items[[#This Row],[Item '#]],'Accessory Kits &amp; Gaskets'!$B$8:$F$1048576, 3, FALSE)</f>
        <v>0</v>
      </c>
      <c r="F12" s="54">
        <f>VLOOKUP(Items[[#This Row],[Item '#]],'Accessory Kits &amp; Gaskets'!$B$8:$F$1048576, 4, FALSE)</f>
        <v>0</v>
      </c>
      <c r="G12" s="54">
        <f>VLOOKUP(Items[[#This Row],[Item '#]],'Accessory Kits &amp; Gaskets'!$B$8:$F$1048576, 5, FALSE)</f>
        <v>0</v>
      </c>
      <c r="H12" s="59" t="s">
        <v>90</v>
      </c>
    </row>
    <row r="13" spans="2:8" s="2" customFormat="1" ht="25.5" customHeight="1" x14ac:dyDescent="0.2">
      <c r="B13" s="12"/>
      <c r="C13" s="52">
        <v>6</v>
      </c>
      <c r="D13" s="53" t="s">
        <v>171</v>
      </c>
      <c r="E13" s="54">
        <f>VLOOKUP(Items[[#This Row],[Item '#]],'Accessory Kits &amp; Gaskets'!$B$8:$F$1048576, 3, FALSE)</f>
        <v>0</v>
      </c>
      <c r="F13" s="54">
        <f>VLOOKUP(Items[[#This Row],[Item '#]],'Accessory Kits &amp; Gaskets'!$B$8:$F$1048576, 4, FALSE)</f>
        <v>0</v>
      </c>
      <c r="G13" s="54">
        <f>VLOOKUP(Items[[#This Row],[Item '#]],'Accessory Kits &amp; Gaskets'!$B$8:$F$1048576, 5, FALSE)</f>
        <v>0</v>
      </c>
      <c r="H13" s="59" t="s">
        <v>90</v>
      </c>
    </row>
    <row r="14" spans="2:8" ht="25.5" customHeight="1" x14ac:dyDescent="0.2">
      <c r="B14" s="12"/>
      <c r="C14" s="52">
        <v>7</v>
      </c>
      <c r="D14" s="53" t="s">
        <v>612</v>
      </c>
      <c r="E14" s="54">
        <f>VLOOKUP(Items[[#This Row],[Item '#]],'Accessory Kits &amp; Gaskets'!$B$8:$F$1048576, 3, FALSE)</f>
        <v>0</v>
      </c>
      <c r="F14" s="54">
        <f>VLOOKUP(Items[[#This Row],[Item '#]],'Accessory Kits &amp; Gaskets'!$B$8:$F$1048576, 4, FALSE)</f>
        <v>0</v>
      </c>
      <c r="G14" s="54">
        <f>VLOOKUP(Items[[#This Row],[Item '#]],'Accessory Kits &amp; Gaskets'!$B$8:$F$1048576, 5, FALSE)</f>
        <v>0</v>
      </c>
      <c r="H14" s="59" t="s">
        <v>90</v>
      </c>
    </row>
    <row r="15" spans="2:8" ht="25.5" customHeight="1" x14ac:dyDescent="0.2">
      <c r="B15" s="12"/>
      <c r="C15" s="52">
        <v>8</v>
      </c>
      <c r="D15" s="53" t="s">
        <v>127</v>
      </c>
      <c r="E15" s="54">
        <f>VLOOKUP(Items[[#This Row],[Item '#]],'Accessory Kits &amp; Gaskets'!$B$8:$F$1048576, 3, FALSE)</f>
        <v>0</v>
      </c>
      <c r="F15" s="54">
        <f>VLOOKUP(Items[[#This Row],[Item '#]],'Accessory Kits &amp; Gaskets'!$B$8:$F$1048576, 4, FALSE)</f>
        <v>0</v>
      </c>
      <c r="G15" s="54">
        <f>VLOOKUP(Items[[#This Row],[Item '#]],'Accessory Kits &amp; Gaskets'!$B$8:$F$1048576, 5, FALSE)</f>
        <v>0</v>
      </c>
      <c r="H15" s="59" t="s">
        <v>90</v>
      </c>
    </row>
    <row r="16" spans="2:8" s="8" customFormat="1" ht="25.5" customHeight="1" x14ac:dyDescent="0.2">
      <c r="B16" s="12"/>
      <c r="C16" s="52">
        <v>9</v>
      </c>
      <c r="D16" s="53" t="s">
        <v>504</v>
      </c>
      <c r="E16" s="54">
        <f>VLOOKUP(Items[[#This Row],[Item '#]],'Accessory Kits &amp; Gaskets'!$B$8:$F$1048576, 3, FALSE)</f>
        <v>0</v>
      </c>
      <c r="F16" s="54">
        <f>VLOOKUP(Items[[#This Row],[Item '#]],'Accessory Kits &amp; Gaskets'!$B$8:$F$1048576, 4, FALSE)</f>
        <v>0</v>
      </c>
      <c r="G16" s="54">
        <f>VLOOKUP(Items[[#This Row],[Item '#]],'Accessory Kits &amp; Gaskets'!$B$8:$F$1048576, 5, FALSE)</f>
        <v>0</v>
      </c>
      <c r="H16" s="59" t="s">
        <v>90</v>
      </c>
    </row>
    <row r="17" spans="2:8" s="2" customFormat="1" ht="25.5" customHeight="1" x14ac:dyDescent="0.2">
      <c r="B17" s="12"/>
      <c r="C17" s="52">
        <v>10</v>
      </c>
      <c r="D17" s="53" t="s">
        <v>172</v>
      </c>
      <c r="E17" s="54">
        <f>VLOOKUP(Items[[#This Row],[Item '#]],'Accessory Kits &amp; Gaskets'!$B$8:$F$1048576, 3, FALSE)</f>
        <v>0</v>
      </c>
      <c r="F17" s="54">
        <f>VLOOKUP(Items[[#This Row],[Item '#]],'Accessory Kits &amp; Gaskets'!$B$8:$F$1048576, 4, FALSE)</f>
        <v>0</v>
      </c>
      <c r="G17" s="54">
        <f>VLOOKUP(Items[[#This Row],[Item '#]],'Accessory Kits &amp; Gaskets'!$B$8:$F$1048576, 5, FALSE)</f>
        <v>0</v>
      </c>
      <c r="H17" s="59" t="s">
        <v>90</v>
      </c>
    </row>
    <row r="18" spans="2:8" ht="25.5" customHeight="1" x14ac:dyDescent="0.2">
      <c r="B18" s="12"/>
      <c r="C18" s="52">
        <v>11</v>
      </c>
      <c r="D18" s="53" t="s">
        <v>613</v>
      </c>
      <c r="E18" s="54">
        <f>VLOOKUP(Items[[#This Row],[Item '#]],'Accessory Kits &amp; Gaskets'!$B$8:$F$1048576, 3, FALSE)</f>
        <v>0</v>
      </c>
      <c r="F18" s="54">
        <f>VLOOKUP(Items[[#This Row],[Item '#]],'Accessory Kits &amp; Gaskets'!$B$8:$F$1048576, 4, FALSE)</f>
        <v>0</v>
      </c>
      <c r="G18" s="54">
        <f>VLOOKUP(Items[[#This Row],[Item '#]],'Accessory Kits &amp; Gaskets'!$B$8:$F$1048576, 5, FALSE)</f>
        <v>0</v>
      </c>
      <c r="H18" s="59" t="s">
        <v>90</v>
      </c>
    </row>
    <row r="19" spans="2:8" ht="25.5" customHeight="1" x14ac:dyDescent="0.2">
      <c r="B19" s="12" t="s">
        <v>233</v>
      </c>
      <c r="C19" s="52">
        <v>12</v>
      </c>
      <c r="D19" s="53" t="s">
        <v>234</v>
      </c>
      <c r="E19" s="54">
        <f>VLOOKUP(Items[[#This Row],[Item '#]],'Accessory Kits &amp; Gaskets'!$B$8:$F$1048576, 3, FALSE)</f>
        <v>0</v>
      </c>
      <c r="F19" s="54">
        <f>VLOOKUP(Items[[#This Row],[Item '#]],'Accessory Kits &amp; Gaskets'!$B$8:$F$1048576, 4, FALSE)</f>
        <v>0</v>
      </c>
      <c r="G19" s="54">
        <f>VLOOKUP(Items[[#This Row],[Item '#]],'Accessory Kits &amp; Gaskets'!$B$8:$F$1048576, 5, FALSE)</f>
        <v>0</v>
      </c>
      <c r="H19" s="60" t="s">
        <v>90</v>
      </c>
    </row>
    <row r="20" spans="2:8" ht="25.5" customHeight="1" x14ac:dyDescent="0.2">
      <c r="B20" s="12" t="s">
        <v>315</v>
      </c>
      <c r="C20" s="52">
        <v>13</v>
      </c>
      <c r="D20" s="53" t="s">
        <v>500</v>
      </c>
      <c r="E20" s="54">
        <f>VLOOKUP(Items[[#This Row],[Item '#]],'Accessory Kits &amp; Gaskets'!$B$8:$F$1048576, 3, FALSE)</f>
        <v>0</v>
      </c>
      <c r="F20" s="54">
        <f>VLOOKUP(Items[[#This Row],[Item '#]],'Accessory Kits &amp; Gaskets'!$B$8:$F$1048576, 4, FALSE)</f>
        <v>0</v>
      </c>
      <c r="G20" s="54">
        <f>VLOOKUP(Items[[#This Row],[Item '#]],'Accessory Kits &amp; Gaskets'!$B$8:$F$1048576, 5, FALSE)</f>
        <v>0</v>
      </c>
      <c r="H20" s="60" t="s">
        <v>90</v>
      </c>
    </row>
    <row r="21" spans="2:8" ht="25.5" customHeight="1" x14ac:dyDescent="0.2">
      <c r="B21" s="12"/>
      <c r="C21" s="52">
        <v>14</v>
      </c>
      <c r="D21" s="53" t="s">
        <v>496</v>
      </c>
      <c r="E21" s="54">
        <f>VLOOKUP(Items[[#This Row],[Item '#]],'Accessory Kits &amp; Gaskets'!$B$8:$F$1048576, 3, FALSE)</f>
        <v>0</v>
      </c>
      <c r="F21" s="54">
        <f>VLOOKUP(Items[[#This Row],[Item '#]],'Accessory Kits &amp; Gaskets'!$B$8:$F$1048576, 4, FALSE)</f>
        <v>0</v>
      </c>
      <c r="G21" s="54">
        <f>VLOOKUP(Items[[#This Row],[Item '#]],'Accessory Kits &amp; Gaskets'!$B$8:$F$1048576, 5, FALSE)</f>
        <v>0</v>
      </c>
      <c r="H21" s="60" t="s">
        <v>90</v>
      </c>
    </row>
    <row r="22" spans="2:8" ht="25.5" customHeight="1" x14ac:dyDescent="0.2">
      <c r="B22" s="12"/>
      <c r="C22" s="52">
        <v>15</v>
      </c>
      <c r="D22" s="53" t="s">
        <v>614</v>
      </c>
      <c r="E22" s="54">
        <f>VLOOKUP(Items[[#This Row],[Item '#]],'Accessory Kits &amp; Gaskets'!$B$8:$F$1048576, 3, FALSE)</f>
        <v>0</v>
      </c>
      <c r="F22" s="54">
        <f>VLOOKUP(Items[[#This Row],[Item '#]],'Accessory Kits &amp; Gaskets'!$B$8:$F$1048576, 4, FALSE)</f>
        <v>0</v>
      </c>
      <c r="G22" s="54">
        <f>VLOOKUP(Items[[#This Row],[Item '#]],'Accessory Kits &amp; Gaskets'!$B$8:$F$1048576, 5, FALSE)</f>
        <v>0</v>
      </c>
      <c r="H22" s="60" t="s">
        <v>90</v>
      </c>
    </row>
    <row r="23" spans="2:8" ht="25.5" customHeight="1" x14ac:dyDescent="0.2">
      <c r="B23" s="12" t="s">
        <v>339</v>
      </c>
      <c r="C23" s="52">
        <v>16</v>
      </c>
      <c r="D23" s="53" t="s">
        <v>340</v>
      </c>
      <c r="E23" s="54">
        <f>VLOOKUP(Items[[#This Row],[Item '#]],'Accessory Kits &amp; Gaskets'!$B$8:$F$1048576, 3, FALSE)</f>
        <v>0</v>
      </c>
      <c r="F23" s="54">
        <f>VLOOKUP(Items[[#This Row],[Item '#]],'Accessory Kits &amp; Gaskets'!$B$8:$F$1048576, 4, FALSE)</f>
        <v>0</v>
      </c>
      <c r="G23" s="54">
        <f>VLOOKUP(Items[[#This Row],[Item '#]],'Accessory Kits &amp; Gaskets'!$B$8:$F$1048576, 5, FALSE)</f>
        <v>0</v>
      </c>
      <c r="H23" s="60" t="s">
        <v>90</v>
      </c>
    </row>
    <row r="24" spans="2:8" ht="25.5" customHeight="1" x14ac:dyDescent="0.2">
      <c r="B24" s="12"/>
      <c r="C24" s="52">
        <v>17</v>
      </c>
      <c r="D24" s="53" t="s">
        <v>497</v>
      </c>
      <c r="E24" s="54">
        <f>VLOOKUP(Items[[#This Row],[Item '#]],'Accessory Kits &amp; Gaskets'!$B$8:$F$1048576, 3, FALSE)</f>
        <v>0</v>
      </c>
      <c r="F24" s="54">
        <f>VLOOKUP(Items[[#This Row],[Item '#]],'Accessory Kits &amp; Gaskets'!$B$8:$F$1048576, 4, FALSE)</f>
        <v>0</v>
      </c>
      <c r="G24" s="54">
        <f>VLOOKUP(Items[[#This Row],[Item '#]],'Accessory Kits &amp; Gaskets'!$B$8:$F$1048576, 5, FALSE)</f>
        <v>0</v>
      </c>
      <c r="H24" s="60" t="s">
        <v>90</v>
      </c>
    </row>
    <row r="25" spans="2:8" ht="25.5" customHeight="1" x14ac:dyDescent="0.2">
      <c r="B25" s="12"/>
      <c r="C25" s="52">
        <v>18</v>
      </c>
      <c r="D25" s="53" t="s">
        <v>615</v>
      </c>
      <c r="E25" s="54">
        <f>VLOOKUP(Items[[#This Row],[Item '#]],'Accessory Kits &amp; Gaskets'!$B$8:$F$1048576, 3, FALSE)</f>
        <v>0</v>
      </c>
      <c r="F25" s="54">
        <f>VLOOKUP(Items[[#This Row],[Item '#]],'Accessory Kits &amp; Gaskets'!$B$8:$F$1048576, 4, FALSE)</f>
        <v>0</v>
      </c>
      <c r="G25" s="54">
        <f>VLOOKUP(Items[[#This Row],[Item '#]],'Accessory Kits &amp; Gaskets'!$B$8:$F$1048576, 5, FALSE)</f>
        <v>0</v>
      </c>
      <c r="H25" s="60" t="s">
        <v>90</v>
      </c>
    </row>
    <row r="26" spans="2:8" ht="25.5" customHeight="1" x14ac:dyDescent="0.2">
      <c r="B26" s="12" t="s">
        <v>382</v>
      </c>
      <c r="C26" s="52">
        <v>19</v>
      </c>
      <c r="D26" s="53" t="s">
        <v>501</v>
      </c>
      <c r="E26" s="54">
        <f>VLOOKUP(Items[[#This Row],[Item '#]],'Accessory Kits &amp; Gaskets'!$B$8:$F$1048576, 3, FALSE)</f>
        <v>0</v>
      </c>
      <c r="F26" s="54">
        <f>VLOOKUP(Items[[#This Row],[Item '#]],'Accessory Kits &amp; Gaskets'!$B$8:$F$1048576, 4, FALSE)</f>
        <v>0</v>
      </c>
      <c r="G26" s="54">
        <f>VLOOKUP(Items[[#This Row],[Item '#]],'Accessory Kits &amp; Gaskets'!$B$8:$F$1048576, 5, FALSE)</f>
        <v>0</v>
      </c>
      <c r="H26" s="60" t="s">
        <v>90</v>
      </c>
    </row>
    <row r="27" spans="2:8" ht="25.5" customHeight="1" x14ac:dyDescent="0.2">
      <c r="B27" s="12"/>
      <c r="C27" s="52">
        <v>20</v>
      </c>
      <c r="D27" s="53" t="s">
        <v>616</v>
      </c>
      <c r="E27" s="54">
        <f>VLOOKUP(Items[[#This Row],[Item '#]],'Accessory Kits &amp; Gaskets'!$B$8:$F$1048576, 3, FALSE)</f>
        <v>0</v>
      </c>
      <c r="F27" s="54">
        <f>VLOOKUP(Items[[#This Row],[Item '#]],'Accessory Kits &amp; Gaskets'!$B$8:$F$1048576, 4, FALSE)</f>
        <v>0</v>
      </c>
      <c r="G27" s="54">
        <f>VLOOKUP(Items[[#This Row],[Item '#]],'Accessory Kits &amp; Gaskets'!$B$8:$F$1048576, 5, FALSE)</f>
        <v>0</v>
      </c>
      <c r="H27" s="60" t="s">
        <v>90</v>
      </c>
    </row>
    <row r="28" spans="2:8" ht="25.5" customHeight="1" x14ac:dyDescent="0.2">
      <c r="B28" s="12" t="s">
        <v>433</v>
      </c>
      <c r="C28" s="52">
        <v>21</v>
      </c>
      <c r="D28" s="53" t="s">
        <v>502</v>
      </c>
      <c r="E28" s="54">
        <f>VLOOKUP(Items[[#This Row],[Item '#]],'Accessory Kits &amp; Gaskets'!$B$8:$F$1048576, 3, FALSE)</f>
        <v>0</v>
      </c>
      <c r="F28" s="54">
        <f>VLOOKUP(Items[[#This Row],[Item '#]],'Accessory Kits &amp; Gaskets'!$B$8:$F$1048576, 4, FALSE)</f>
        <v>0</v>
      </c>
      <c r="G28" s="54">
        <f>VLOOKUP(Items[[#This Row],[Item '#]],'Accessory Kits &amp; Gaskets'!$B$8:$F$1048576, 5, FALSE)</f>
        <v>0</v>
      </c>
      <c r="H28" s="60" t="s">
        <v>90</v>
      </c>
    </row>
    <row r="29" spans="2:8" ht="25.5" customHeight="1" x14ac:dyDescent="0.2">
      <c r="B29" s="12" t="s">
        <v>465</v>
      </c>
      <c r="C29" s="52">
        <v>22</v>
      </c>
      <c r="D29" s="53" t="s">
        <v>466</v>
      </c>
      <c r="E29" s="54">
        <f>VLOOKUP(Items[[#This Row],[Item '#]],'Accessory Kits &amp; Gaskets'!$B$8:$F$1048576, 3, FALSE)</f>
        <v>0</v>
      </c>
      <c r="F29" s="54">
        <f>VLOOKUP(Items[[#This Row],[Item '#]],'Accessory Kits &amp; Gaskets'!$B$8:$F$1048576, 4, FALSE)</f>
        <v>0</v>
      </c>
      <c r="G29" s="54">
        <f>VLOOKUP(Items[[#This Row],[Item '#]],'Accessory Kits &amp; Gaskets'!$B$8:$F$1048576, 5, FALSE)</f>
        <v>0</v>
      </c>
      <c r="H29" s="60" t="s">
        <v>90</v>
      </c>
    </row>
    <row r="30" spans="2:8" s="2" customFormat="1" ht="25.5" customHeight="1" x14ac:dyDescent="0.2">
      <c r="B30" s="12"/>
      <c r="C30" s="52">
        <v>23</v>
      </c>
      <c r="D30" s="53" t="s">
        <v>11</v>
      </c>
      <c r="E30" s="54">
        <f>VLOOKUP(Items[[#This Row],[Item '#]],Couplings!$B$8:$F$1048576, 3, FALSE)</f>
        <v>0</v>
      </c>
      <c r="F30" s="54">
        <f>VLOOKUP(Items[[#This Row],[Item '#]],Couplings!$B$8:$F$1048576, 4, FALSE)</f>
        <v>0</v>
      </c>
      <c r="G30" s="61">
        <f>VLOOKUP(Items[[#This Row],[Item '#]],Couplings!$B$8:$F$1048576, 5, FALSE)</f>
        <v>0</v>
      </c>
      <c r="H30" s="59" t="s">
        <v>80</v>
      </c>
    </row>
    <row r="31" spans="2:8" ht="25.5" customHeight="1" x14ac:dyDescent="0.2">
      <c r="B31" s="12"/>
      <c r="C31" s="52">
        <v>24</v>
      </c>
      <c r="D31" s="53" t="s">
        <v>69</v>
      </c>
      <c r="E31" s="54">
        <f>VLOOKUP(Items[[#This Row],[Item '#]],Couplings!$B$8:$F$1048576, 3, FALSE)</f>
        <v>0</v>
      </c>
      <c r="F31" s="54">
        <f>VLOOKUP(Items[[#This Row],[Item '#]],Couplings!$B$8:$F$1048576, 4, FALSE)</f>
        <v>0</v>
      </c>
      <c r="G31" s="61">
        <f>VLOOKUP(Items[[#This Row],[Item '#]],Couplings!$B$8:$F$1048576, 5, FALSE)</f>
        <v>0</v>
      </c>
      <c r="H31" s="59" t="s">
        <v>80</v>
      </c>
    </row>
    <row r="32" spans="2:8" ht="25.5" customHeight="1" x14ac:dyDescent="0.2">
      <c r="B32" s="12"/>
      <c r="C32" s="52">
        <v>25</v>
      </c>
      <c r="D32" s="53" t="s">
        <v>97</v>
      </c>
      <c r="E32" s="54">
        <f>VLOOKUP(Items[[#This Row],[Item '#]],Couplings!$B$8:$F$1048576, 3, FALSE)</f>
        <v>0</v>
      </c>
      <c r="F32" s="54">
        <f>VLOOKUP(Items[[#This Row],[Item '#]],Couplings!$B$8:$F$1048576, 4, FALSE)</f>
        <v>0</v>
      </c>
      <c r="G32" s="61">
        <f>VLOOKUP(Items[[#This Row],[Item '#]],Couplings!$B$8:$F$1048576, 5, FALSE)</f>
        <v>0</v>
      </c>
      <c r="H32" s="59" t="s">
        <v>80</v>
      </c>
    </row>
    <row r="33" spans="2:8" ht="25.5" customHeight="1" x14ac:dyDescent="0.2">
      <c r="B33" s="12"/>
      <c r="C33" s="52">
        <v>26</v>
      </c>
      <c r="D33" s="53" t="s">
        <v>10</v>
      </c>
      <c r="E33" s="54">
        <f>VLOOKUP(Items[[#This Row],[Item '#]],Couplings!$B$8:$F$1048576, 3, FALSE)</f>
        <v>0</v>
      </c>
      <c r="F33" s="54">
        <f>VLOOKUP(Items[[#This Row],[Item '#]],Couplings!$B$8:$F$1048576, 4, FALSE)</f>
        <v>0</v>
      </c>
      <c r="G33" s="61">
        <f>VLOOKUP(Items[[#This Row],[Item '#]],Couplings!$B$8:$F$1048576, 5, FALSE)</f>
        <v>0</v>
      </c>
      <c r="H33" s="59" t="s">
        <v>80</v>
      </c>
    </row>
    <row r="34" spans="2:8" ht="25.5" customHeight="1" x14ac:dyDescent="0.2">
      <c r="B34" s="12"/>
      <c r="C34" s="52">
        <v>27</v>
      </c>
      <c r="D34" s="53" t="s">
        <v>507</v>
      </c>
      <c r="E34" s="54">
        <f>VLOOKUP(Items[[#This Row],[Item '#]],Couplings!$B$8:$F$1048576, 3, FALSE)</f>
        <v>0</v>
      </c>
      <c r="F34" s="54">
        <f>VLOOKUP(Items[[#This Row],[Item '#]],Couplings!$B$8:$F$1048576, 4, FALSE)</f>
        <v>0</v>
      </c>
      <c r="G34" s="61">
        <f>VLOOKUP(Items[[#This Row],[Item '#]],Couplings!$B$8:$F$1048576, 5, FALSE)</f>
        <v>0</v>
      </c>
      <c r="H34" s="59" t="s">
        <v>80</v>
      </c>
    </row>
    <row r="35" spans="2:8" ht="25.5" customHeight="1" x14ac:dyDescent="0.2">
      <c r="B35" s="12"/>
      <c r="C35" s="52">
        <v>28</v>
      </c>
      <c r="D35" s="53" t="s">
        <v>197</v>
      </c>
      <c r="E35" s="54">
        <f>VLOOKUP(Items[[#This Row],[Item '#]],Couplings!$B$8:$F$1048576, 3, FALSE)</f>
        <v>0</v>
      </c>
      <c r="F35" s="54">
        <f>VLOOKUP(Items[[#This Row],[Item '#]],Couplings!$B$8:$F$1048576, 4, FALSE)</f>
        <v>0</v>
      </c>
      <c r="G35" s="61">
        <f>VLOOKUP(Items[[#This Row],[Item '#]],Couplings!$B$8:$F$1048576, 5, FALSE)</f>
        <v>0</v>
      </c>
      <c r="H35" s="59" t="s">
        <v>80</v>
      </c>
    </row>
    <row r="36" spans="2:8" ht="25.5" customHeight="1" x14ac:dyDescent="0.2">
      <c r="B36" s="12"/>
      <c r="C36" s="52">
        <v>29</v>
      </c>
      <c r="D36" s="53" t="s">
        <v>100</v>
      </c>
      <c r="E36" s="54">
        <f>VLOOKUP(Items[[#This Row],[Item '#]],Couplings!$B$8:$F$1048576, 3, FALSE)</f>
        <v>0</v>
      </c>
      <c r="F36" s="54">
        <f>VLOOKUP(Items[[#This Row],[Item '#]],Couplings!$B$8:$F$1048576, 4, FALSE)</f>
        <v>0</v>
      </c>
      <c r="G36" s="61">
        <f>VLOOKUP(Items[[#This Row],[Item '#]],Couplings!$B$8:$F$1048576, 5, FALSE)</f>
        <v>0</v>
      </c>
      <c r="H36" s="59" t="s">
        <v>80</v>
      </c>
    </row>
    <row r="37" spans="2:8" ht="25.5" customHeight="1" x14ac:dyDescent="0.2">
      <c r="B37" s="12"/>
      <c r="C37" s="52">
        <v>30</v>
      </c>
      <c r="D37" s="53" t="s">
        <v>16</v>
      </c>
      <c r="E37" s="54">
        <f>VLOOKUP(Items[[#This Row],[Item '#]],Couplings!$B$8:$F$1048576, 3, FALSE)</f>
        <v>0</v>
      </c>
      <c r="F37" s="54">
        <f>VLOOKUP(Items[[#This Row],[Item '#]],Couplings!$B$8:$F$1048576, 4, FALSE)</f>
        <v>0</v>
      </c>
      <c r="G37" s="61">
        <f>VLOOKUP(Items[[#This Row],[Item '#]],Couplings!$B$8:$F$1048576, 5, FALSE)</f>
        <v>0</v>
      </c>
      <c r="H37" s="59" t="s">
        <v>80</v>
      </c>
    </row>
    <row r="38" spans="2:8" ht="25.5" customHeight="1" x14ac:dyDescent="0.2">
      <c r="B38" s="12"/>
      <c r="C38" s="52">
        <v>31</v>
      </c>
      <c r="D38" s="53" t="s">
        <v>15</v>
      </c>
      <c r="E38" s="54">
        <f>VLOOKUP(Items[[#This Row],[Item '#]],Couplings!$B$8:$F$1048576, 3, FALSE)</f>
        <v>0</v>
      </c>
      <c r="F38" s="54">
        <f>VLOOKUP(Items[[#This Row],[Item '#]],Couplings!$B$8:$F$1048576, 4, FALSE)</f>
        <v>0</v>
      </c>
      <c r="G38" s="61">
        <f>VLOOKUP(Items[[#This Row],[Item '#]],Couplings!$B$8:$F$1048576, 5, FALSE)</f>
        <v>0</v>
      </c>
      <c r="H38" s="59" t="s">
        <v>80</v>
      </c>
    </row>
    <row r="39" spans="2:8" ht="25.5" customHeight="1" x14ac:dyDescent="0.2">
      <c r="B39" s="12"/>
      <c r="C39" s="52">
        <v>32</v>
      </c>
      <c r="D39" s="53" t="s">
        <v>7</v>
      </c>
      <c r="E39" s="54">
        <f>VLOOKUP(Items[[#This Row],[Item '#]],Couplings!$B$8:$F$1048576, 3, FALSE)</f>
        <v>0</v>
      </c>
      <c r="F39" s="54">
        <f>VLOOKUP(Items[[#This Row],[Item '#]],Couplings!$B$8:$F$1048576, 4, FALSE)</f>
        <v>0</v>
      </c>
      <c r="G39" s="61">
        <f>VLOOKUP(Items[[#This Row],[Item '#]],Couplings!$B$8:$F$1048576, 5, FALSE)</f>
        <v>0</v>
      </c>
      <c r="H39" s="59" t="s">
        <v>80</v>
      </c>
    </row>
    <row r="40" spans="2:8" ht="25.5" customHeight="1" x14ac:dyDescent="0.2">
      <c r="B40" s="12"/>
      <c r="C40" s="52">
        <v>33</v>
      </c>
      <c r="D40" s="53" t="s">
        <v>1</v>
      </c>
      <c r="E40" s="54">
        <f>VLOOKUP(Items[[#This Row],[Item '#]],Couplings!$B$8:$F$1048576, 3, FALSE)</f>
        <v>0</v>
      </c>
      <c r="F40" s="54">
        <f>VLOOKUP(Items[[#This Row],[Item '#]],Couplings!$B$8:$F$1048576, 4, FALSE)</f>
        <v>0</v>
      </c>
      <c r="G40" s="61">
        <f>VLOOKUP(Items[[#This Row],[Item '#]],Couplings!$B$8:$F$1048576, 5, FALSE)</f>
        <v>0</v>
      </c>
      <c r="H40" s="59" t="s">
        <v>80</v>
      </c>
    </row>
    <row r="41" spans="2:8" ht="25.5" customHeight="1" x14ac:dyDescent="0.2">
      <c r="B41" s="12"/>
      <c r="C41" s="52">
        <v>34</v>
      </c>
      <c r="D41" s="53" t="s">
        <v>8</v>
      </c>
      <c r="E41" s="54">
        <f>VLOOKUP(Items[[#This Row],[Item '#]],Couplings!$B$8:$F$1048576, 3, FALSE)</f>
        <v>0</v>
      </c>
      <c r="F41" s="54">
        <f>VLOOKUP(Items[[#This Row],[Item '#]],Couplings!$B$8:$F$1048576, 4, FALSE)</f>
        <v>0</v>
      </c>
      <c r="G41" s="61">
        <f>VLOOKUP(Items[[#This Row],[Item '#]],Couplings!$B$8:$F$1048576, 5, FALSE)</f>
        <v>0</v>
      </c>
      <c r="H41" s="59" t="s">
        <v>80</v>
      </c>
    </row>
    <row r="42" spans="2:8" ht="25.5" customHeight="1" x14ac:dyDescent="0.2">
      <c r="B42" s="12"/>
      <c r="C42" s="52">
        <v>35</v>
      </c>
      <c r="D42" s="53" t="s">
        <v>192</v>
      </c>
      <c r="E42" s="54">
        <f>VLOOKUP(Items[[#This Row],[Item '#]],Couplings!$B$8:$F$1048576, 3, FALSE)</f>
        <v>0</v>
      </c>
      <c r="F42" s="54">
        <f>VLOOKUP(Items[[#This Row],[Item '#]],Couplings!$B$8:$F$1048576, 4, FALSE)</f>
        <v>0</v>
      </c>
      <c r="G42" s="61">
        <f>VLOOKUP(Items[[#This Row],[Item '#]],Couplings!$B$8:$F$1048576, 5, FALSE)</f>
        <v>0</v>
      </c>
      <c r="H42" s="59" t="s">
        <v>80</v>
      </c>
    </row>
    <row r="43" spans="2:8" ht="25.5" customHeight="1" x14ac:dyDescent="0.2">
      <c r="B43" s="12"/>
      <c r="C43" s="52">
        <v>36</v>
      </c>
      <c r="D43" s="53" t="s">
        <v>9</v>
      </c>
      <c r="E43" s="54">
        <f>VLOOKUP(Items[[#This Row],[Item '#]],Couplings!$B$8:$F$1048576, 3, FALSE)</f>
        <v>0</v>
      </c>
      <c r="F43" s="54">
        <f>VLOOKUP(Items[[#This Row],[Item '#]],Couplings!$B$8:$F$1048576, 4, FALSE)</f>
        <v>0</v>
      </c>
      <c r="G43" s="61">
        <f>VLOOKUP(Items[[#This Row],[Item '#]],Couplings!$B$8:$F$1048576, 5, FALSE)</f>
        <v>0</v>
      </c>
      <c r="H43" s="59" t="s">
        <v>80</v>
      </c>
    </row>
    <row r="44" spans="2:8" ht="25.5" customHeight="1" x14ac:dyDescent="0.2">
      <c r="B44" s="12"/>
      <c r="C44" s="52">
        <v>37</v>
      </c>
      <c r="D44" s="53" t="s">
        <v>98</v>
      </c>
      <c r="E44" s="54">
        <f>VLOOKUP(Items[[#This Row],[Item '#]],Couplings!$B$8:$F$1048576, 3, FALSE)</f>
        <v>0</v>
      </c>
      <c r="F44" s="54">
        <f>VLOOKUP(Items[[#This Row],[Item '#]],Couplings!$B$8:$F$1048576, 4, FALSE)</f>
        <v>0</v>
      </c>
      <c r="G44" s="61">
        <f>VLOOKUP(Items[[#This Row],[Item '#]],Couplings!$B$8:$F$1048576, 5, FALSE)</f>
        <v>0</v>
      </c>
      <c r="H44" s="59" t="s">
        <v>80</v>
      </c>
    </row>
    <row r="45" spans="2:8" ht="25.5" customHeight="1" x14ac:dyDescent="0.2">
      <c r="B45" s="12"/>
      <c r="C45" s="52">
        <v>38</v>
      </c>
      <c r="D45" s="53" t="s">
        <v>17</v>
      </c>
      <c r="E45" s="54">
        <f>VLOOKUP(Items[[#This Row],[Item '#]],Couplings!$B$8:$F$1048576, 3, FALSE)</f>
        <v>0</v>
      </c>
      <c r="F45" s="54">
        <f>VLOOKUP(Items[[#This Row],[Item '#]],Couplings!$B$8:$F$1048576, 4, FALSE)</f>
        <v>0</v>
      </c>
      <c r="G45" s="61">
        <f>VLOOKUP(Items[[#This Row],[Item '#]],Couplings!$B$8:$F$1048576, 5, FALSE)</f>
        <v>0</v>
      </c>
      <c r="H45" s="59" t="s">
        <v>80</v>
      </c>
    </row>
    <row r="46" spans="2:8" ht="25.5" customHeight="1" x14ac:dyDescent="0.2">
      <c r="B46" s="12"/>
      <c r="C46" s="52">
        <v>39</v>
      </c>
      <c r="D46" s="53" t="s">
        <v>6</v>
      </c>
      <c r="E46" s="54">
        <f>VLOOKUP(Items[[#This Row],[Item '#]],Couplings!$B$8:$F$1048576, 3, FALSE)</f>
        <v>0</v>
      </c>
      <c r="F46" s="54">
        <f>VLOOKUP(Items[[#This Row],[Item '#]],Couplings!$B$8:$F$1048576, 4, FALSE)</f>
        <v>0</v>
      </c>
      <c r="G46" s="61">
        <f>VLOOKUP(Items[[#This Row],[Item '#]],Couplings!$B$8:$F$1048576, 5, FALSE)</f>
        <v>0</v>
      </c>
      <c r="H46" s="59" t="s">
        <v>80</v>
      </c>
    </row>
    <row r="47" spans="2:8" ht="25.5" customHeight="1" x14ac:dyDescent="0.2">
      <c r="B47" s="12"/>
      <c r="C47" s="52">
        <v>40</v>
      </c>
      <c r="D47" s="53" t="s">
        <v>5</v>
      </c>
      <c r="E47" s="54">
        <f>VLOOKUP(Items[[#This Row],[Item '#]],Couplings!$B$8:$F$1048576, 3, FALSE)</f>
        <v>0</v>
      </c>
      <c r="F47" s="54">
        <f>VLOOKUP(Items[[#This Row],[Item '#]],Couplings!$B$8:$F$1048576, 4, FALSE)</f>
        <v>0</v>
      </c>
      <c r="G47" s="61">
        <f>VLOOKUP(Items[[#This Row],[Item '#]],Couplings!$B$8:$F$1048576, 5, FALSE)</f>
        <v>0</v>
      </c>
      <c r="H47" s="59" t="s">
        <v>80</v>
      </c>
    </row>
    <row r="48" spans="2:8" ht="25.5" customHeight="1" x14ac:dyDescent="0.2">
      <c r="B48" s="12"/>
      <c r="C48" s="52">
        <v>41</v>
      </c>
      <c r="D48" s="53" t="s">
        <v>188</v>
      </c>
      <c r="E48" s="54">
        <f>VLOOKUP(Items[[#This Row],[Item '#]],Couplings!$B$8:$F$1048576, 3, FALSE)</f>
        <v>0</v>
      </c>
      <c r="F48" s="54">
        <f>VLOOKUP(Items[[#This Row],[Item '#]],Couplings!$B$8:$F$1048576, 4, FALSE)</f>
        <v>0</v>
      </c>
      <c r="G48" s="61">
        <f>VLOOKUP(Items[[#This Row],[Item '#]],Couplings!$B$8:$F$1048576, 5, FALSE)</f>
        <v>0</v>
      </c>
      <c r="H48" s="59" t="s">
        <v>80</v>
      </c>
    </row>
    <row r="49" spans="2:8" ht="25.5" customHeight="1" x14ac:dyDescent="0.2">
      <c r="B49" s="12"/>
      <c r="C49" s="52">
        <v>42</v>
      </c>
      <c r="D49" s="53" t="s">
        <v>101</v>
      </c>
      <c r="E49" s="54">
        <f>VLOOKUP(Items[[#This Row],[Item '#]],Couplings!$B$8:$F$1048576, 3, FALSE)</f>
        <v>0</v>
      </c>
      <c r="F49" s="54">
        <f>VLOOKUP(Items[[#This Row],[Item '#]],Couplings!$B$8:$F$1048576, 4, FALSE)</f>
        <v>0</v>
      </c>
      <c r="G49" s="61">
        <f>VLOOKUP(Items[[#This Row],[Item '#]],Couplings!$B$8:$F$1048576, 5, FALSE)</f>
        <v>0</v>
      </c>
      <c r="H49" s="59" t="s">
        <v>80</v>
      </c>
    </row>
    <row r="50" spans="2:8" ht="25.5" customHeight="1" x14ac:dyDescent="0.2">
      <c r="B50" s="12"/>
      <c r="C50" s="52">
        <v>43</v>
      </c>
      <c r="D50" s="53" t="s">
        <v>4</v>
      </c>
      <c r="E50" s="54">
        <f>VLOOKUP(Items[[#This Row],[Item '#]],Couplings!$B$8:$F$1048576, 3, FALSE)</f>
        <v>0</v>
      </c>
      <c r="F50" s="54">
        <f>VLOOKUP(Items[[#This Row],[Item '#]],Couplings!$B$8:$F$1048576, 4, FALSE)</f>
        <v>0</v>
      </c>
      <c r="G50" s="61">
        <f>VLOOKUP(Items[[#This Row],[Item '#]],Couplings!$B$8:$F$1048576, 5, FALSE)</f>
        <v>0</v>
      </c>
      <c r="H50" s="59" t="s">
        <v>80</v>
      </c>
    </row>
    <row r="51" spans="2:8" ht="25.5" customHeight="1" x14ac:dyDescent="0.2">
      <c r="B51" s="12"/>
      <c r="C51" s="52">
        <v>44</v>
      </c>
      <c r="D51" s="53" t="s">
        <v>4</v>
      </c>
      <c r="E51" s="54">
        <f>VLOOKUP(Items[[#This Row],[Item '#]],Couplings!$B$8:$F$1048576, 3, FALSE)</f>
        <v>0</v>
      </c>
      <c r="F51" s="54">
        <f>VLOOKUP(Items[[#This Row],[Item '#]],Couplings!$B$8:$F$1048576, 4, FALSE)</f>
        <v>0</v>
      </c>
      <c r="G51" s="61">
        <f>VLOOKUP(Items[[#This Row],[Item '#]],Couplings!$B$8:$F$1048576, 5, FALSE)</f>
        <v>0</v>
      </c>
      <c r="H51" s="59" t="s">
        <v>80</v>
      </c>
    </row>
    <row r="52" spans="2:8" ht="25.5" customHeight="1" x14ac:dyDescent="0.2">
      <c r="B52" s="12"/>
      <c r="C52" s="52">
        <v>45</v>
      </c>
      <c r="D52" s="53" t="s">
        <v>102</v>
      </c>
      <c r="E52" s="54">
        <f>VLOOKUP(Items[[#This Row],[Item '#]],Couplings!$B$8:$F$1048576, 3, FALSE)</f>
        <v>0</v>
      </c>
      <c r="F52" s="54">
        <f>VLOOKUP(Items[[#This Row],[Item '#]],Couplings!$B$8:$F$1048576, 4, FALSE)</f>
        <v>0</v>
      </c>
      <c r="G52" s="61">
        <f>VLOOKUP(Items[[#This Row],[Item '#]],Couplings!$B$8:$F$1048576, 5, FALSE)</f>
        <v>0</v>
      </c>
      <c r="H52" s="59" t="s">
        <v>80</v>
      </c>
    </row>
    <row r="53" spans="2:8" ht="25.5" customHeight="1" x14ac:dyDescent="0.2">
      <c r="B53" s="12"/>
      <c r="C53" s="52">
        <v>46</v>
      </c>
      <c r="D53" s="53" t="s">
        <v>103</v>
      </c>
      <c r="E53" s="54">
        <f>VLOOKUP(Items[[#This Row],[Item '#]],Couplings!$B$8:$F$1048576, 3, FALSE)</f>
        <v>0</v>
      </c>
      <c r="F53" s="54">
        <f>VLOOKUP(Items[[#This Row],[Item '#]],Couplings!$B$8:$F$1048576, 4, FALSE)</f>
        <v>0</v>
      </c>
      <c r="G53" s="61">
        <f>VLOOKUP(Items[[#This Row],[Item '#]],Couplings!$B$8:$F$1048576, 5, FALSE)</f>
        <v>0</v>
      </c>
      <c r="H53" s="59" t="s">
        <v>80</v>
      </c>
    </row>
    <row r="54" spans="2:8" ht="25.5" customHeight="1" x14ac:dyDescent="0.2">
      <c r="B54" s="12"/>
      <c r="C54" s="52">
        <v>47</v>
      </c>
      <c r="D54" s="53" t="s">
        <v>508</v>
      </c>
      <c r="E54" s="54">
        <f>VLOOKUP(Items[[#This Row],[Item '#]],Couplings!$B$8:$F$1048576, 3, FALSE)</f>
        <v>0</v>
      </c>
      <c r="F54" s="54">
        <f>VLOOKUP(Items[[#This Row],[Item '#]],Couplings!$B$8:$F$1048576, 4, FALSE)</f>
        <v>0</v>
      </c>
      <c r="G54" s="61">
        <f>VLOOKUP(Items[[#This Row],[Item '#]],Couplings!$B$8:$F$1048576, 5, FALSE)</f>
        <v>0</v>
      </c>
      <c r="H54" s="59" t="s">
        <v>80</v>
      </c>
    </row>
    <row r="55" spans="2:8" ht="25.5" customHeight="1" x14ac:dyDescent="0.2">
      <c r="B55" s="12"/>
      <c r="C55" s="52">
        <v>48</v>
      </c>
      <c r="D55" s="53" t="s">
        <v>130</v>
      </c>
      <c r="E55" s="54">
        <f>VLOOKUP(Items[[#This Row],[Item '#]],Couplings!$B$8:$F$1048576, 3, FALSE)</f>
        <v>0</v>
      </c>
      <c r="F55" s="54">
        <f>VLOOKUP(Items[[#This Row],[Item '#]],Couplings!$B$8:$F$1048576, 4, FALSE)</f>
        <v>0</v>
      </c>
      <c r="G55" s="61">
        <f>VLOOKUP(Items[[#This Row],[Item '#]],Couplings!$B$8:$F$1048576, 5, FALSE)</f>
        <v>0</v>
      </c>
      <c r="H55" s="59" t="s">
        <v>80</v>
      </c>
    </row>
    <row r="56" spans="2:8" ht="25.5" customHeight="1" x14ac:dyDescent="0.2">
      <c r="B56" s="12"/>
      <c r="C56" s="52">
        <v>49</v>
      </c>
      <c r="D56" s="53" t="s">
        <v>123</v>
      </c>
      <c r="E56" s="54">
        <f>VLOOKUP(Items[[#This Row],[Item '#]],Couplings!$B$8:$F$1048576, 3, FALSE)</f>
        <v>0</v>
      </c>
      <c r="F56" s="54">
        <f>VLOOKUP(Items[[#This Row],[Item '#]],Couplings!$B$8:$F$1048576, 4, FALSE)</f>
        <v>0</v>
      </c>
      <c r="G56" s="61">
        <f>VLOOKUP(Items[[#This Row],[Item '#]],Couplings!$B$8:$F$1048576, 5, FALSE)</f>
        <v>0</v>
      </c>
      <c r="H56" s="59" t="s">
        <v>80</v>
      </c>
    </row>
    <row r="57" spans="2:8" ht="25.5" customHeight="1" x14ac:dyDescent="0.2">
      <c r="B57" s="12"/>
      <c r="C57" s="52">
        <v>50</v>
      </c>
      <c r="D57" s="53" t="s">
        <v>128</v>
      </c>
      <c r="E57" s="54">
        <f>VLOOKUP(Items[[#This Row],[Item '#]],Couplings!$B$8:$F$1048576, 3, FALSE)</f>
        <v>0</v>
      </c>
      <c r="F57" s="54">
        <f>VLOOKUP(Items[[#This Row],[Item '#]],Couplings!$B$8:$F$1048576, 4, FALSE)</f>
        <v>0</v>
      </c>
      <c r="G57" s="61">
        <f>VLOOKUP(Items[[#This Row],[Item '#]],Couplings!$B$8:$F$1048576, 5, FALSE)</f>
        <v>0</v>
      </c>
      <c r="H57" s="59" t="s">
        <v>80</v>
      </c>
    </row>
    <row r="58" spans="2:8" ht="25.5" customHeight="1" x14ac:dyDescent="0.2">
      <c r="B58" s="12"/>
      <c r="C58" s="52">
        <v>51</v>
      </c>
      <c r="D58" s="53" t="s">
        <v>14</v>
      </c>
      <c r="E58" s="54">
        <f>VLOOKUP(Items[[#This Row],[Item '#]],Couplings!$B$8:$F$1048576, 3, FALSE)</f>
        <v>0</v>
      </c>
      <c r="F58" s="54">
        <f>VLOOKUP(Items[[#This Row],[Item '#]],Couplings!$B$8:$F$1048576, 4, FALSE)</f>
        <v>0</v>
      </c>
      <c r="G58" s="61">
        <f>VLOOKUP(Items[[#This Row],[Item '#]],Couplings!$B$8:$F$1048576, 5, FALSE)</f>
        <v>0</v>
      </c>
      <c r="H58" s="59" t="s">
        <v>80</v>
      </c>
    </row>
    <row r="59" spans="2:8" ht="25.5" customHeight="1" x14ac:dyDescent="0.2">
      <c r="B59" s="12"/>
      <c r="C59" s="52">
        <v>52</v>
      </c>
      <c r="D59" s="53" t="s">
        <v>3</v>
      </c>
      <c r="E59" s="54">
        <f>VLOOKUP(Items[[#This Row],[Item '#]],Couplings!$B$8:$F$1048576, 3, FALSE)</f>
        <v>0</v>
      </c>
      <c r="F59" s="54">
        <f>VLOOKUP(Items[[#This Row],[Item '#]],Couplings!$B$8:$F$1048576, 4, FALSE)</f>
        <v>0</v>
      </c>
      <c r="G59" s="61">
        <f>VLOOKUP(Items[[#This Row],[Item '#]],Couplings!$B$8:$F$1048576, 5, FALSE)</f>
        <v>0</v>
      </c>
      <c r="H59" s="59" t="s">
        <v>80</v>
      </c>
    </row>
    <row r="60" spans="2:8" ht="25.5" customHeight="1" x14ac:dyDescent="0.2">
      <c r="B60" s="12"/>
      <c r="C60" s="52">
        <v>53</v>
      </c>
      <c r="D60" s="53" t="s">
        <v>104</v>
      </c>
      <c r="E60" s="54">
        <f>VLOOKUP(Items[[#This Row],[Item '#]],Couplings!$B$8:$F$1048576, 3, FALSE)</f>
        <v>0</v>
      </c>
      <c r="F60" s="54">
        <f>VLOOKUP(Items[[#This Row],[Item '#]],Couplings!$B$8:$F$1048576, 4, FALSE)</f>
        <v>0</v>
      </c>
      <c r="G60" s="61">
        <f>VLOOKUP(Items[[#This Row],[Item '#]],Couplings!$B$8:$F$1048576, 5, FALSE)</f>
        <v>0</v>
      </c>
      <c r="H60" s="59" t="s">
        <v>80</v>
      </c>
    </row>
    <row r="61" spans="2:8" ht="25.5" customHeight="1" x14ac:dyDescent="0.2">
      <c r="B61" s="12"/>
      <c r="C61" s="52">
        <v>54</v>
      </c>
      <c r="D61" s="53" t="s">
        <v>2</v>
      </c>
      <c r="E61" s="54">
        <f>VLOOKUP(Items[[#This Row],[Item '#]],Couplings!$B$8:$F$1048576, 3, FALSE)</f>
        <v>0</v>
      </c>
      <c r="F61" s="54">
        <f>VLOOKUP(Items[[#This Row],[Item '#]],Couplings!$B$8:$F$1048576, 4, FALSE)</f>
        <v>0</v>
      </c>
      <c r="G61" s="61">
        <f>VLOOKUP(Items[[#This Row],[Item '#]],Couplings!$B$8:$F$1048576, 5, FALSE)</f>
        <v>0</v>
      </c>
      <c r="H61" s="59" t="s">
        <v>80</v>
      </c>
    </row>
    <row r="62" spans="2:8" ht="25.5" customHeight="1" x14ac:dyDescent="0.2">
      <c r="B62" s="12"/>
      <c r="C62" s="52">
        <v>55</v>
      </c>
      <c r="D62" s="53" t="s">
        <v>13</v>
      </c>
      <c r="E62" s="54">
        <f>VLOOKUP(Items[[#This Row],[Item '#]],Couplings!$B$8:$F$1048576, 3, FALSE)</f>
        <v>0</v>
      </c>
      <c r="F62" s="54">
        <f>VLOOKUP(Items[[#This Row],[Item '#]],Couplings!$B$8:$F$1048576, 4, FALSE)</f>
        <v>0</v>
      </c>
      <c r="G62" s="61">
        <f>VLOOKUP(Items[[#This Row],[Item '#]],Couplings!$B$8:$F$1048576, 5, FALSE)</f>
        <v>0</v>
      </c>
      <c r="H62" s="59" t="s">
        <v>80</v>
      </c>
    </row>
    <row r="63" spans="2:8" ht="25.5" customHeight="1" x14ac:dyDescent="0.2">
      <c r="B63" s="12"/>
      <c r="C63" s="52">
        <v>56</v>
      </c>
      <c r="D63" s="53" t="s">
        <v>12</v>
      </c>
      <c r="E63" s="54">
        <f>VLOOKUP(Items[[#This Row],[Item '#]],Couplings!$B$8:$F$1048576, 3, FALSE)</f>
        <v>0</v>
      </c>
      <c r="F63" s="54">
        <f>VLOOKUP(Items[[#This Row],[Item '#]],Couplings!$B$8:$F$1048576, 4, FALSE)</f>
        <v>0</v>
      </c>
      <c r="G63" s="61">
        <f>VLOOKUP(Items[[#This Row],[Item '#]],Couplings!$B$8:$F$1048576, 5, FALSE)</f>
        <v>0</v>
      </c>
      <c r="H63" s="59" t="s">
        <v>80</v>
      </c>
    </row>
    <row r="64" spans="2:8" ht="25.5" customHeight="1" x14ac:dyDescent="0.2">
      <c r="B64" s="12"/>
      <c r="C64" s="52">
        <v>57</v>
      </c>
      <c r="D64" s="53" t="s">
        <v>82</v>
      </c>
      <c r="E64" s="54">
        <f>VLOOKUP(Items[[#This Row],[Item '#]],Couplings!$B$8:$F$1048576, 3, FALSE)</f>
        <v>0</v>
      </c>
      <c r="F64" s="54">
        <f>VLOOKUP(Items[[#This Row],[Item '#]],Couplings!$B$8:$F$1048576, 4, FALSE)</f>
        <v>0</v>
      </c>
      <c r="G64" s="61">
        <f>VLOOKUP(Items[[#This Row],[Item '#]],Couplings!$B$8:$F$1048576, 5, FALSE)</f>
        <v>0</v>
      </c>
      <c r="H64" s="59" t="s">
        <v>80</v>
      </c>
    </row>
    <row r="65" spans="2:8" ht="25.5" customHeight="1" x14ac:dyDescent="0.2">
      <c r="B65" s="12"/>
      <c r="C65" s="52">
        <v>58</v>
      </c>
      <c r="D65" s="53" t="s">
        <v>23</v>
      </c>
      <c r="E65" s="54">
        <f>VLOOKUP(Items[[#This Row],[Item '#]],Couplings!$B$8:$F$1048576, 3, FALSE)</f>
        <v>0</v>
      </c>
      <c r="F65" s="54">
        <f>VLOOKUP(Items[[#This Row],[Item '#]],Couplings!$B$8:$F$1048576, 4, FALSE)</f>
        <v>0</v>
      </c>
      <c r="G65" s="61">
        <f>VLOOKUP(Items[[#This Row],[Item '#]],Couplings!$B$8:$F$1048576, 5, FALSE)</f>
        <v>0</v>
      </c>
      <c r="H65" s="59" t="s">
        <v>80</v>
      </c>
    </row>
    <row r="66" spans="2:8" ht="25.5" customHeight="1" x14ac:dyDescent="0.2">
      <c r="B66" s="12"/>
      <c r="C66" s="52">
        <v>59</v>
      </c>
      <c r="D66" s="53" t="s">
        <v>24</v>
      </c>
      <c r="E66" s="54">
        <f>VLOOKUP(Items[[#This Row],[Item '#]],Couplings!$B$8:$F$1048576, 3, FALSE)</f>
        <v>0</v>
      </c>
      <c r="F66" s="54">
        <f>VLOOKUP(Items[[#This Row],[Item '#]],Couplings!$B$8:$F$1048576, 4, FALSE)</f>
        <v>0</v>
      </c>
      <c r="G66" s="61">
        <f>VLOOKUP(Items[[#This Row],[Item '#]],Couplings!$B$8:$F$1048576, 5, FALSE)</f>
        <v>0</v>
      </c>
      <c r="H66" s="59" t="s">
        <v>80</v>
      </c>
    </row>
    <row r="67" spans="2:8" ht="25.5" customHeight="1" x14ac:dyDescent="0.2">
      <c r="B67" s="12"/>
      <c r="C67" s="52">
        <v>60</v>
      </c>
      <c r="D67" s="53" t="s">
        <v>509</v>
      </c>
      <c r="E67" s="54">
        <f>VLOOKUP(Items[[#This Row],[Item '#]],Couplings!$B$8:$F$1048576, 3, FALSE)</f>
        <v>0</v>
      </c>
      <c r="F67" s="54">
        <f>VLOOKUP(Items[[#This Row],[Item '#]],Couplings!$B$8:$F$1048576, 4, FALSE)</f>
        <v>0</v>
      </c>
      <c r="G67" s="61">
        <f>VLOOKUP(Items[[#This Row],[Item '#]],Couplings!$B$8:$F$1048576, 5, FALSE)</f>
        <v>0</v>
      </c>
      <c r="H67" s="59" t="s">
        <v>80</v>
      </c>
    </row>
    <row r="68" spans="2:8" ht="25.5" customHeight="1" x14ac:dyDescent="0.2">
      <c r="B68" s="12"/>
      <c r="C68" s="52">
        <v>61</v>
      </c>
      <c r="D68" s="53" t="s">
        <v>190</v>
      </c>
      <c r="E68" s="54">
        <f>VLOOKUP(Items[[#This Row],[Item '#]],Couplings!$B$8:$F$1048576, 3, FALSE)</f>
        <v>0</v>
      </c>
      <c r="F68" s="54">
        <f>VLOOKUP(Items[[#This Row],[Item '#]],Couplings!$B$8:$F$1048576, 4, FALSE)</f>
        <v>0</v>
      </c>
      <c r="G68" s="61">
        <f>VLOOKUP(Items[[#This Row],[Item '#]],Couplings!$B$8:$F$1048576, 5, FALSE)</f>
        <v>0</v>
      </c>
      <c r="H68" s="59" t="s">
        <v>80</v>
      </c>
    </row>
    <row r="69" spans="2:8" ht="25.5" customHeight="1" x14ac:dyDescent="0.2">
      <c r="B69" s="12"/>
      <c r="C69" s="52">
        <v>62</v>
      </c>
      <c r="D69" s="53" t="s">
        <v>19</v>
      </c>
      <c r="E69" s="54">
        <f>VLOOKUP(Items[[#This Row],[Item '#]],Couplings!$B$8:$F$1048576, 3, FALSE)</f>
        <v>0</v>
      </c>
      <c r="F69" s="54">
        <f>VLOOKUP(Items[[#This Row],[Item '#]],Couplings!$B$8:$F$1048576, 4, FALSE)</f>
        <v>0</v>
      </c>
      <c r="G69" s="61">
        <f>VLOOKUP(Items[[#This Row],[Item '#]],Couplings!$B$8:$F$1048576, 5, FALSE)</f>
        <v>0</v>
      </c>
      <c r="H69" s="59" t="s">
        <v>80</v>
      </c>
    </row>
    <row r="70" spans="2:8" ht="25.5" customHeight="1" x14ac:dyDescent="0.2">
      <c r="B70" s="12"/>
      <c r="C70" s="52">
        <v>63</v>
      </c>
      <c r="D70" s="53" t="s">
        <v>105</v>
      </c>
      <c r="E70" s="54">
        <f>VLOOKUP(Items[[#This Row],[Item '#]],Couplings!$B$8:$F$1048576, 3, FALSE)</f>
        <v>0</v>
      </c>
      <c r="F70" s="54">
        <f>VLOOKUP(Items[[#This Row],[Item '#]],Couplings!$B$8:$F$1048576, 4, FALSE)</f>
        <v>0</v>
      </c>
      <c r="G70" s="61">
        <f>VLOOKUP(Items[[#This Row],[Item '#]],Couplings!$B$8:$F$1048576, 5, FALSE)</f>
        <v>0</v>
      </c>
      <c r="H70" s="59" t="s">
        <v>80</v>
      </c>
    </row>
    <row r="71" spans="2:8" ht="25.5" customHeight="1" x14ac:dyDescent="0.2">
      <c r="B71" s="12"/>
      <c r="C71" s="52">
        <v>64</v>
      </c>
      <c r="D71" s="53" t="s">
        <v>21</v>
      </c>
      <c r="E71" s="54">
        <f>VLOOKUP(Items[[#This Row],[Item '#]],Couplings!$B$8:$F$1048576, 3, FALSE)</f>
        <v>0</v>
      </c>
      <c r="F71" s="54">
        <f>VLOOKUP(Items[[#This Row],[Item '#]],Couplings!$B$8:$F$1048576, 4, FALSE)</f>
        <v>0</v>
      </c>
      <c r="G71" s="61">
        <f>VLOOKUP(Items[[#This Row],[Item '#]],Couplings!$B$8:$F$1048576, 5, FALSE)</f>
        <v>0</v>
      </c>
      <c r="H71" s="59" t="s">
        <v>80</v>
      </c>
    </row>
    <row r="72" spans="2:8" ht="25.5" customHeight="1" x14ac:dyDescent="0.2">
      <c r="B72" s="12"/>
      <c r="C72" s="52">
        <v>65</v>
      </c>
      <c r="D72" s="53" t="s">
        <v>18</v>
      </c>
      <c r="E72" s="54">
        <f>VLOOKUP(Items[[#This Row],[Item '#]],Couplings!$B$8:$F$1048576, 3, FALSE)</f>
        <v>0</v>
      </c>
      <c r="F72" s="54">
        <f>VLOOKUP(Items[[#This Row],[Item '#]],Couplings!$B$8:$F$1048576, 4, FALSE)</f>
        <v>0</v>
      </c>
      <c r="G72" s="61">
        <f>VLOOKUP(Items[[#This Row],[Item '#]],Couplings!$B$8:$F$1048576, 5, FALSE)</f>
        <v>0</v>
      </c>
      <c r="H72" s="59" t="s">
        <v>80</v>
      </c>
    </row>
    <row r="73" spans="2:8" ht="25.5" customHeight="1" x14ac:dyDescent="0.2">
      <c r="B73" s="12"/>
      <c r="C73" s="52">
        <v>66</v>
      </c>
      <c r="D73" s="53" t="s">
        <v>20</v>
      </c>
      <c r="E73" s="54">
        <f>VLOOKUP(Items[[#This Row],[Item '#]],Couplings!$B$8:$F$1048576, 3, FALSE)</f>
        <v>0</v>
      </c>
      <c r="F73" s="54">
        <f>VLOOKUP(Items[[#This Row],[Item '#]],Couplings!$B$8:$F$1048576, 4, FALSE)</f>
        <v>0</v>
      </c>
      <c r="G73" s="61">
        <f>VLOOKUP(Items[[#This Row],[Item '#]],Couplings!$B$8:$F$1048576, 5, FALSE)</f>
        <v>0</v>
      </c>
      <c r="H73" s="59" t="s">
        <v>80</v>
      </c>
    </row>
    <row r="74" spans="2:8" ht="25.5" customHeight="1" x14ac:dyDescent="0.2">
      <c r="B74" s="12"/>
      <c r="C74" s="52">
        <v>67</v>
      </c>
      <c r="D74" s="53" t="s">
        <v>191</v>
      </c>
      <c r="E74" s="54">
        <f>VLOOKUP(Items[[#This Row],[Item '#]],Couplings!$B$8:$F$1048576, 3, FALSE)</f>
        <v>0</v>
      </c>
      <c r="F74" s="54">
        <f>VLOOKUP(Items[[#This Row],[Item '#]],Couplings!$B$8:$F$1048576, 4, FALSE)</f>
        <v>0</v>
      </c>
      <c r="G74" s="61">
        <f>VLOOKUP(Items[[#This Row],[Item '#]],Couplings!$B$8:$F$1048576, 5, FALSE)</f>
        <v>0</v>
      </c>
      <c r="H74" s="59" t="s">
        <v>80</v>
      </c>
    </row>
    <row r="75" spans="2:8" ht="25.5" customHeight="1" x14ac:dyDescent="0.2">
      <c r="B75" s="12"/>
      <c r="C75" s="52">
        <v>68</v>
      </c>
      <c r="D75" s="53" t="s">
        <v>157</v>
      </c>
      <c r="E75" s="54">
        <f>VLOOKUP(Items[[#This Row],[Item '#]],Couplings!$B$8:$F$1048576, 3, FALSE)</f>
        <v>0</v>
      </c>
      <c r="F75" s="54">
        <f>VLOOKUP(Items[[#This Row],[Item '#]],Couplings!$B$8:$F$1048576, 4, FALSE)</f>
        <v>0</v>
      </c>
      <c r="G75" s="61">
        <f>VLOOKUP(Items[[#This Row],[Item '#]],Couplings!$B$8:$F$1048576, 5, FALSE)</f>
        <v>0</v>
      </c>
      <c r="H75" s="59" t="s">
        <v>80</v>
      </c>
    </row>
    <row r="76" spans="2:8" ht="25.5" customHeight="1" x14ac:dyDescent="0.2">
      <c r="B76" s="12"/>
      <c r="C76" s="52">
        <v>69</v>
      </c>
      <c r="D76" s="53" t="s">
        <v>106</v>
      </c>
      <c r="E76" s="54">
        <f>VLOOKUP(Items[[#This Row],[Item '#]],Couplings!$B$8:$F$1048576, 3, FALSE)</f>
        <v>0</v>
      </c>
      <c r="F76" s="54">
        <f>VLOOKUP(Items[[#This Row],[Item '#]],Couplings!$B$8:$F$1048576, 4, FALSE)</f>
        <v>0</v>
      </c>
      <c r="G76" s="61">
        <f>VLOOKUP(Items[[#This Row],[Item '#]],Couplings!$B$8:$F$1048576, 5, FALSE)</f>
        <v>0</v>
      </c>
      <c r="H76" s="59" t="s">
        <v>80</v>
      </c>
    </row>
    <row r="77" spans="2:8" ht="25.5" customHeight="1" x14ac:dyDescent="0.2">
      <c r="B77" s="12"/>
      <c r="C77" s="52">
        <v>70</v>
      </c>
      <c r="D77" s="53" t="s">
        <v>107</v>
      </c>
      <c r="E77" s="54">
        <f>VLOOKUP(Items[[#This Row],[Item '#]],Couplings!$B$8:$F$1048576, 3, FALSE)</f>
        <v>0</v>
      </c>
      <c r="F77" s="54">
        <f>VLOOKUP(Items[[#This Row],[Item '#]],Couplings!$B$8:$F$1048576, 4, FALSE)</f>
        <v>0</v>
      </c>
      <c r="G77" s="61">
        <f>VLOOKUP(Items[[#This Row],[Item '#]],Couplings!$B$8:$F$1048576, 5, FALSE)</f>
        <v>0</v>
      </c>
      <c r="H77" s="59" t="s">
        <v>80</v>
      </c>
    </row>
    <row r="78" spans="2:8" ht="25.5" customHeight="1" x14ac:dyDescent="0.2">
      <c r="B78" s="12"/>
      <c r="C78" s="52">
        <v>71</v>
      </c>
      <c r="D78" s="53" t="s">
        <v>510</v>
      </c>
      <c r="E78" s="54">
        <f>VLOOKUP(Items[[#This Row],[Item '#]],Couplings!$B$8:$F$1048576, 3, FALSE)</f>
        <v>0</v>
      </c>
      <c r="F78" s="54">
        <f>VLOOKUP(Items[[#This Row],[Item '#]],Couplings!$B$8:$F$1048576, 4, FALSE)</f>
        <v>0</v>
      </c>
      <c r="G78" s="61">
        <f>VLOOKUP(Items[[#This Row],[Item '#]],Couplings!$B$8:$F$1048576, 5, FALSE)</f>
        <v>0</v>
      </c>
      <c r="H78" s="59" t="s">
        <v>80</v>
      </c>
    </row>
    <row r="79" spans="2:8" ht="25.5" customHeight="1" x14ac:dyDescent="0.2">
      <c r="B79" s="12"/>
      <c r="C79" s="52">
        <v>72</v>
      </c>
      <c r="D79" s="53" t="s">
        <v>131</v>
      </c>
      <c r="E79" s="54">
        <f>VLOOKUP(Items[[#This Row],[Item '#]],Couplings!$B$8:$F$1048576, 3, FALSE)</f>
        <v>0</v>
      </c>
      <c r="F79" s="54">
        <f>VLOOKUP(Items[[#This Row],[Item '#]],Couplings!$B$8:$F$1048576, 4, FALSE)</f>
        <v>0</v>
      </c>
      <c r="G79" s="61">
        <f>VLOOKUP(Items[[#This Row],[Item '#]],Couplings!$B$8:$F$1048576, 5, FALSE)</f>
        <v>0</v>
      </c>
      <c r="H79" s="59" t="s">
        <v>80</v>
      </c>
    </row>
    <row r="80" spans="2:8" ht="25.5" customHeight="1" x14ac:dyDescent="0.2">
      <c r="B80" s="12"/>
      <c r="C80" s="52">
        <v>73</v>
      </c>
      <c r="D80" s="53" t="s">
        <v>193</v>
      </c>
      <c r="E80" s="54">
        <f>VLOOKUP(Items[[#This Row],[Item '#]],Couplings!$B$8:$F$1048576, 3, FALSE)</f>
        <v>0</v>
      </c>
      <c r="F80" s="54">
        <f>VLOOKUP(Items[[#This Row],[Item '#]],Couplings!$B$8:$F$1048576, 4, FALSE)</f>
        <v>0</v>
      </c>
      <c r="G80" s="61">
        <f>VLOOKUP(Items[[#This Row],[Item '#]],Couplings!$B$8:$F$1048576, 5, FALSE)</f>
        <v>0</v>
      </c>
      <c r="H80" s="59" t="s">
        <v>80</v>
      </c>
    </row>
    <row r="81" spans="2:8" ht="25.5" customHeight="1" x14ac:dyDescent="0.2">
      <c r="B81" s="12"/>
      <c r="C81" s="52">
        <v>74</v>
      </c>
      <c r="D81" s="53" t="s">
        <v>28</v>
      </c>
      <c r="E81" s="54">
        <f>VLOOKUP(Items[[#This Row],[Item '#]],Couplings!$B$8:$F$1048576, 3, FALSE)</f>
        <v>0</v>
      </c>
      <c r="F81" s="54">
        <f>VLOOKUP(Items[[#This Row],[Item '#]],Couplings!$B$8:$F$1048576, 4, FALSE)</f>
        <v>0</v>
      </c>
      <c r="G81" s="61">
        <f>VLOOKUP(Items[[#This Row],[Item '#]],Couplings!$B$8:$F$1048576, 5, FALSE)</f>
        <v>0</v>
      </c>
      <c r="H81" s="59" t="s">
        <v>80</v>
      </c>
    </row>
    <row r="82" spans="2:8" ht="25.5" customHeight="1" x14ac:dyDescent="0.2">
      <c r="B82" s="12"/>
      <c r="C82" s="52">
        <v>75</v>
      </c>
      <c r="D82" s="53" t="s">
        <v>129</v>
      </c>
      <c r="E82" s="54">
        <f>VLOOKUP(Items[[#This Row],[Item '#]],Couplings!$B$8:$F$1048576, 3, FALSE)</f>
        <v>0</v>
      </c>
      <c r="F82" s="54">
        <f>VLOOKUP(Items[[#This Row],[Item '#]],Couplings!$B$8:$F$1048576, 4, FALSE)</f>
        <v>0</v>
      </c>
      <c r="G82" s="61">
        <f>VLOOKUP(Items[[#This Row],[Item '#]],Couplings!$B$8:$F$1048576, 5, FALSE)</f>
        <v>0</v>
      </c>
      <c r="H82" s="59" t="s">
        <v>80</v>
      </c>
    </row>
    <row r="83" spans="2:8" ht="25.5" customHeight="1" x14ac:dyDescent="0.2">
      <c r="B83" s="12"/>
      <c r="C83" s="52">
        <v>76</v>
      </c>
      <c r="D83" s="53" t="s">
        <v>22</v>
      </c>
      <c r="E83" s="54">
        <f>VLOOKUP(Items[[#This Row],[Item '#]],Couplings!$B$8:$F$1048576, 3, FALSE)</f>
        <v>0</v>
      </c>
      <c r="F83" s="54">
        <f>VLOOKUP(Items[[#This Row],[Item '#]],Couplings!$B$8:$F$1048576, 4, FALSE)</f>
        <v>0</v>
      </c>
      <c r="G83" s="61">
        <f>VLOOKUP(Items[[#This Row],[Item '#]],Couplings!$B$8:$F$1048576, 5, FALSE)</f>
        <v>0</v>
      </c>
      <c r="H83" s="59" t="s">
        <v>80</v>
      </c>
    </row>
    <row r="84" spans="2:8" ht="25.5" customHeight="1" x14ac:dyDescent="0.2">
      <c r="B84" s="12"/>
      <c r="C84" s="52">
        <v>77</v>
      </c>
      <c r="D84" s="53" t="s">
        <v>26</v>
      </c>
      <c r="E84" s="54">
        <f>VLOOKUP(Items[[#This Row],[Item '#]],Couplings!$B$8:$F$1048576, 3, FALSE)</f>
        <v>0</v>
      </c>
      <c r="F84" s="54">
        <f>VLOOKUP(Items[[#This Row],[Item '#]],Couplings!$B$8:$F$1048576, 4, FALSE)</f>
        <v>0</v>
      </c>
      <c r="G84" s="61">
        <f>VLOOKUP(Items[[#This Row],[Item '#]],Couplings!$B$8:$F$1048576, 5, FALSE)</f>
        <v>0</v>
      </c>
      <c r="H84" s="59" t="s">
        <v>80</v>
      </c>
    </row>
    <row r="85" spans="2:8" ht="25.5" customHeight="1" x14ac:dyDescent="0.2">
      <c r="B85" s="12"/>
      <c r="C85" s="52">
        <v>78</v>
      </c>
      <c r="D85" s="53" t="s">
        <v>27</v>
      </c>
      <c r="E85" s="54">
        <f>VLOOKUP(Items[[#This Row],[Item '#]],Couplings!$B$8:$F$1048576, 3, FALSE)</f>
        <v>0</v>
      </c>
      <c r="F85" s="54">
        <f>VLOOKUP(Items[[#This Row],[Item '#]],Couplings!$B$8:$F$1048576, 4, FALSE)</f>
        <v>0</v>
      </c>
      <c r="G85" s="61">
        <f>VLOOKUP(Items[[#This Row],[Item '#]],Couplings!$B$8:$F$1048576, 5, FALSE)</f>
        <v>0</v>
      </c>
      <c r="H85" s="59" t="s">
        <v>80</v>
      </c>
    </row>
    <row r="86" spans="2:8" ht="25.5" customHeight="1" x14ac:dyDescent="0.2">
      <c r="B86" s="12"/>
      <c r="C86" s="52">
        <v>79</v>
      </c>
      <c r="D86" s="53" t="s">
        <v>29</v>
      </c>
      <c r="E86" s="54">
        <f>VLOOKUP(Items[[#This Row],[Item '#]],Couplings!$B$8:$F$1048576, 3, FALSE)</f>
        <v>0</v>
      </c>
      <c r="F86" s="54">
        <f>VLOOKUP(Items[[#This Row],[Item '#]],Couplings!$B$8:$F$1048576, 4, FALSE)</f>
        <v>0</v>
      </c>
      <c r="G86" s="61">
        <f>VLOOKUP(Items[[#This Row],[Item '#]],Couplings!$B$8:$F$1048576, 5, FALSE)</f>
        <v>0</v>
      </c>
      <c r="H86" s="59" t="s">
        <v>80</v>
      </c>
    </row>
    <row r="87" spans="2:8" ht="25.5" customHeight="1" x14ac:dyDescent="0.2">
      <c r="B87" s="12"/>
      <c r="C87" s="52">
        <v>80</v>
      </c>
      <c r="D87" s="53" t="s">
        <v>25</v>
      </c>
      <c r="E87" s="54">
        <f>VLOOKUP(Items[[#This Row],[Item '#]],Couplings!$B$8:$F$1048576, 3, FALSE)</f>
        <v>0</v>
      </c>
      <c r="F87" s="54">
        <f>VLOOKUP(Items[[#This Row],[Item '#]],Couplings!$B$8:$F$1048576, 4, FALSE)</f>
        <v>0</v>
      </c>
      <c r="G87" s="61">
        <f>VLOOKUP(Items[[#This Row],[Item '#]],Couplings!$B$8:$F$1048576, 5, FALSE)</f>
        <v>0</v>
      </c>
      <c r="H87" s="59" t="s">
        <v>80</v>
      </c>
    </row>
    <row r="88" spans="2:8" ht="25.5" customHeight="1" x14ac:dyDescent="0.2">
      <c r="B88" s="12"/>
      <c r="C88" s="52">
        <v>81</v>
      </c>
      <c r="D88" s="53" t="s">
        <v>32</v>
      </c>
      <c r="E88" s="54">
        <f>VLOOKUP(Items[[#This Row],[Item '#]],Couplings!$B$8:$F$1048576, 3, FALSE)</f>
        <v>0</v>
      </c>
      <c r="F88" s="54">
        <f>VLOOKUP(Items[[#This Row],[Item '#]],Couplings!$B$8:$F$1048576, 4, FALSE)</f>
        <v>0</v>
      </c>
      <c r="G88" s="61">
        <f>VLOOKUP(Items[[#This Row],[Item '#]],Couplings!$B$8:$F$1048576, 5, FALSE)</f>
        <v>0</v>
      </c>
      <c r="H88" s="59" t="s">
        <v>80</v>
      </c>
    </row>
    <row r="89" spans="2:8" ht="25.5" customHeight="1" x14ac:dyDescent="0.2">
      <c r="B89" s="12"/>
      <c r="C89" s="52">
        <v>82</v>
      </c>
      <c r="D89" s="53" t="s">
        <v>33</v>
      </c>
      <c r="E89" s="54">
        <f>VLOOKUP(Items[[#This Row],[Item '#]],Couplings!$B$8:$F$1048576, 3, FALSE)</f>
        <v>0</v>
      </c>
      <c r="F89" s="54">
        <f>VLOOKUP(Items[[#This Row],[Item '#]],Couplings!$B$8:$F$1048576, 4, FALSE)</f>
        <v>0</v>
      </c>
      <c r="G89" s="61">
        <f>VLOOKUP(Items[[#This Row],[Item '#]],Couplings!$B$8:$F$1048576, 5, FALSE)</f>
        <v>0</v>
      </c>
      <c r="H89" s="59" t="s">
        <v>80</v>
      </c>
    </row>
    <row r="90" spans="2:8" ht="25.5" customHeight="1" x14ac:dyDescent="0.2">
      <c r="B90" s="12"/>
      <c r="C90" s="52">
        <v>83</v>
      </c>
      <c r="D90" s="53" t="s">
        <v>30</v>
      </c>
      <c r="E90" s="54">
        <f>VLOOKUP(Items[[#This Row],[Item '#]],Couplings!$B$8:$F$1048576, 3, FALSE)</f>
        <v>0</v>
      </c>
      <c r="F90" s="54">
        <f>VLOOKUP(Items[[#This Row],[Item '#]],Couplings!$B$8:$F$1048576, 4, FALSE)</f>
        <v>0</v>
      </c>
      <c r="G90" s="61">
        <f>VLOOKUP(Items[[#This Row],[Item '#]],Couplings!$B$8:$F$1048576, 5, FALSE)</f>
        <v>0</v>
      </c>
      <c r="H90" s="59" t="s">
        <v>80</v>
      </c>
    </row>
    <row r="91" spans="2:8" ht="25.5" customHeight="1" x14ac:dyDescent="0.2">
      <c r="B91" s="12"/>
      <c r="C91" s="52">
        <v>84</v>
      </c>
      <c r="D91" s="53" t="s">
        <v>108</v>
      </c>
      <c r="E91" s="54">
        <f>VLOOKUP(Items[[#This Row],[Item '#]],Couplings!$B$8:$F$1048576, 3, FALSE)</f>
        <v>0</v>
      </c>
      <c r="F91" s="54">
        <f>VLOOKUP(Items[[#This Row],[Item '#]],Couplings!$B$8:$F$1048576, 4, FALSE)</f>
        <v>0</v>
      </c>
      <c r="G91" s="61">
        <f>VLOOKUP(Items[[#This Row],[Item '#]],Couplings!$B$8:$F$1048576, 5, FALSE)</f>
        <v>0</v>
      </c>
      <c r="H91" s="59" t="s">
        <v>80</v>
      </c>
    </row>
    <row r="92" spans="2:8" ht="25.5" customHeight="1" x14ac:dyDescent="0.2">
      <c r="B92" s="12"/>
      <c r="C92" s="52">
        <v>85</v>
      </c>
      <c r="D92" s="53" t="s">
        <v>95</v>
      </c>
      <c r="E92" s="54">
        <f>VLOOKUP(Items[[#This Row],[Item '#]],Couplings!$B$8:$F$1048576, 3, FALSE)</f>
        <v>0</v>
      </c>
      <c r="F92" s="54">
        <f>VLOOKUP(Items[[#This Row],[Item '#]],Couplings!$B$8:$F$1048576, 4, FALSE)</f>
        <v>0</v>
      </c>
      <c r="G92" s="61">
        <f>VLOOKUP(Items[[#This Row],[Item '#]],Couplings!$B$8:$F$1048576, 5, FALSE)</f>
        <v>0</v>
      </c>
      <c r="H92" s="59" t="s">
        <v>80</v>
      </c>
    </row>
    <row r="93" spans="2:8" ht="25.5" customHeight="1" x14ac:dyDescent="0.2">
      <c r="B93" s="12"/>
      <c r="C93" s="52">
        <v>86</v>
      </c>
      <c r="D93" s="53" t="s">
        <v>99</v>
      </c>
      <c r="E93" s="54">
        <f>VLOOKUP(Items[[#This Row],[Item '#]],Couplings!$B$8:$F$1048576, 3, FALSE)</f>
        <v>0</v>
      </c>
      <c r="F93" s="54">
        <f>VLOOKUP(Items[[#This Row],[Item '#]],Couplings!$B$8:$F$1048576, 4, FALSE)</f>
        <v>0</v>
      </c>
      <c r="G93" s="61">
        <f>VLOOKUP(Items[[#This Row],[Item '#]],Couplings!$B$8:$F$1048576, 5, FALSE)</f>
        <v>0</v>
      </c>
      <c r="H93" s="59" t="s">
        <v>80</v>
      </c>
    </row>
    <row r="94" spans="2:8" ht="25.5" customHeight="1" x14ac:dyDescent="0.2">
      <c r="B94" s="12"/>
      <c r="C94" s="52">
        <v>87</v>
      </c>
      <c r="D94" s="53" t="s">
        <v>109</v>
      </c>
      <c r="E94" s="54">
        <f>VLOOKUP(Items[[#This Row],[Item '#]],Couplings!$B$8:$F$1048576, 3, FALSE)</f>
        <v>0</v>
      </c>
      <c r="F94" s="54">
        <f>VLOOKUP(Items[[#This Row],[Item '#]],Couplings!$B$8:$F$1048576, 4, FALSE)</f>
        <v>0</v>
      </c>
      <c r="G94" s="61">
        <f>VLOOKUP(Items[[#This Row],[Item '#]],Couplings!$B$8:$F$1048576, 5, FALSE)</f>
        <v>0</v>
      </c>
      <c r="H94" s="59" t="s">
        <v>80</v>
      </c>
    </row>
    <row r="95" spans="2:8" ht="25.5" customHeight="1" x14ac:dyDescent="0.2">
      <c r="B95" s="12"/>
      <c r="C95" s="52">
        <v>88</v>
      </c>
      <c r="D95" s="53" t="s">
        <v>31</v>
      </c>
      <c r="E95" s="54">
        <f>VLOOKUP(Items[[#This Row],[Item '#]],Couplings!$B$8:$F$1048576, 3, FALSE)</f>
        <v>0</v>
      </c>
      <c r="F95" s="54">
        <f>VLOOKUP(Items[[#This Row],[Item '#]],Couplings!$B$8:$F$1048576, 4, FALSE)</f>
        <v>0</v>
      </c>
      <c r="G95" s="61">
        <f>VLOOKUP(Items[[#This Row],[Item '#]],Couplings!$B$8:$F$1048576, 5, FALSE)</f>
        <v>0</v>
      </c>
      <c r="H95" s="59" t="s">
        <v>80</v>
      </c>
    </row>
    <row r="96" spans="2:8" ht="25.5" customHeight="1" x14ac:dyDescent="0.2">
      <c r="B96" s="12"/>
      <c r="C96" s="52">
        <v>89</v>
      </c>
      <c r="D96" s="53" t="s">
        <v>37</v>
      </c>
      <c r="E96" s="54">
        <f>VLOOKUP(Items[[#This Row],[Item '#]],Couplings!$B$8:$F$1048576, 3, FALSE)</f>
        <v>0</v>
      </c>
      <c r="F96" s="54">
        <f>VLOOKUP(Items[[#This Row],[Item '#]],Couplings!$B$8:$F$1048576, 4, FALSE)</f>
        <v>0</v>
      </c>
      <c r="G96" s="61">
        <f>VLOOKUP(Items[[#This Row],[Item '#]],Couplings!$B$8:$F$1048576, 5, FALSE)</f>
        <v>0</v>
      </c>
      <c r="H96" s="59" t="s">
        <v>80</v>
      </c>
    </row>
    <row r="97" spans="2:8" ht="25.5" customHeight="1" x14ac:dyDescent="0.2">
      <c r="B97" s="12"/>
      <c r="C97" s="52">
        <v>90</v>
      </c>
      <c r="D97" s="53" t="s">
        <v>38</v>
      </c>
      <c r="E97" s="54">
        <f>VLOOKUP(Items[[#This Row],[Item '#]],Couplings!$B$8:$F$1048576, 3, FALSE)</f>
        <v>0</v>
      </c>
      <c r="F97" s="54">
        <f>VLOOKUP(Items[[#This Row],[Item '#]],Couplings!$B$8:$F$1048576, 4, FALSE)</f>
        <v>0</v>
      </c>
      <c r="G97" s="61">
        <f>VLOOKUP(Items[[#This Row],[Item '#]],Couplings!$B$8:$F$1048576, 5, FALSE)</f>
        <v>0</v>
      </c>
      <c r="H97" s="59" t="s">
        <v>80</v>
      </c>
    </row>
    <row r="98" spans="2:8" ht="25.5" customHeight="1" x14ac:dyDescent="0.2">
      <c r="B98" s="12"/>
      <c r="C98" s="52">
        <v>91</v>
      </c>
      <c r="D98" s="53" t="s">
        <v>110</v>
      </c>
      <c r="E98" s="54">
        <f>VLOOKUP(Items[[#This Row],[Item '#]],Couplings!$B$8:$F$1048576, 3, FALSE)</f>
        <v>0</v>
      </c>
      <c r="F98" s="54">
        <f>VLOOKUP(Items[[#This Row],[Item '#]],Couplings!$B$8:$F$1048576, 4, FALSE)</f>
        <v>0</v>
      </c>
      <c r="G98" s="61">
        <f>VLOOKUP(Items[[#This Row],[Item '#]],Couplings!$B$8:$F$1048576, 5, FALSE)</f>
        <v>0</v>
      </c>
      <c r="H98" s="59" t="s">
        <v>80</v>
      </c>
    </row>
    <row r="99" spans="2:8" ht="25.5" customHeight="1" x14ac:dyDescent="0.2">
      <c r="B99" s="12"/>
      <c r="C99" s="52">
        <v>92</v>
      </c>
      <c r="D99" s="53" t="s">
        <v>34</v>
      </c>
      <c r="E99" s="54">
        <f>VLOOKUP(Items[[#This Row],[Item '#]],Couplings!$B$8:$F$1048576, 3, FALSE)</f>
        <v>0</v>
      </c>
      <c r="F99" s="54">
        <f>VLOOKUP(Items[[#This Row],[Item '#]],Couplings!$B$8:$F$1048576, 4, FALSE)</f>
        <v>0</v>
      </c>
      <c r="G99" s="61">
        <f>VLOOKUP(Items[[#This Row],[Item '#]],Couplings!$B$8:$F$1048576, 5, FALSE)</f>
        <v>0</v>
      </c>
      <c r="H99" s="59" t="s">
        <v>80</v>
      </c>
    </row>
    <row r="100" spans="2:8" ht="25.5" customHeight="1" x14ac:dyDescent="0.2">
      <c r="B100" s="12"/>
      <c r="C100" s="52">
        <v>93</v>
      </c>
      <c r="D100" s="53" t="s">
        <v>35</v>
      </c>
      <c r="E100" s="54">
        <f>VLOOKUP(Items[[#This Row],[Item '#]],Couplings!$B$8:$F$1048576, 3, FALSE)</f>
        <v>0</v>
      </c>
      <c r="F100" s="54">
        <f>VLOOKUP(Items[[#This Row],[Item '#]],Couplings!$B$8:$F$1048576, 4, FALSE)</f>
        <v>0</v>
      </c>
      <c r="G100" s="61">
        <f>VLOOKUP(Items[[#This Row],[Item '#]],Couplings!$B$8:$F$1048576, 5, FALSE)</f>
        <v>0</v>
      </c>
      <c r="H100" s="59" t="s">
        <v>80</v>
      </c>
    </row>
    <row r="101" spans="2:8" ht="25.5" customHeight="1" x14ac:dyDescent="0.2">
      <c r="B101" s="12"/>
      <c r="C101" s="52">
        <v>94</v>
      </c>
      <c r="D101" s="53" t="s">
        <v>39</v>
      </c>
      <c r="E101" s="54">
        <f>VLOOKUP(Items[[#This Row],[Item '#]],Couplings!$B$8:$F$1048576, 3, FALSE)</f>
        <v>0</v>
      </c>
      <c r="F101" s="54">
        <f>VLOOKUP(Items[[#This Row],[Item '#]],Couplings!$B$8:$F$1048576, 4, FALSE)</f>
        <v>0</v>
      </c>
      <c r="G101" s="61">
        <f>VLOOKUP(Items[[#This Row],[Item '#]],Couplings!$B$8:$F$1048576, 5, FALSE)</f>
        <v>0</v>
      </c>
      <c r="H101" s="59" t="s">
        <v>80</v>
      </c>
    </row>
    <row r="102" spans="2:8" ht="25.5" customHeight="1" x14ac:dyDescent="0.2">
      <c r="B102" s="12"/>
      <c r="C102" s="52">
        <v>95</v>
      </c>
      <c r="D102" s="53" t="s">
        <v>111</v>
      </c>
      <c r="E102" s="54">
        <f>VLOOKUP(Items[[#This Row],[Item '#]],Couplings!$B$8:$F$1048576, 3, FALSE)</f>
        <v>0</v>
      </c>
      <c r="F102" s="54">
        <f>VLOOKUP(Items[[#This Row],[Item '#]],Couplings!$B$8:$F$1048576, 4, FALSE)</f>
        <v>0</v>
      </c>
      <c r="G102" s="61">
        <f>VLOOKUP(Items[[#This Row],[Item '#]],Couplings!$B$8:$F$1048576, 5, FALSE)</f>
        <v>0</v>
      </c>
      <c r="H102" s="59" t="s">
        <v>80</v>
      </c>
    </row>
    <row r="103" spans="2:8" ht="25.5" customHeight="1" x14ac:dyDescent="0.2">
      <c r="B103" s="12"/>
      <c r="C103" s="52">
        <v>96</v>
      </c>
      <c r="D103" s="53" t="s">
        <v>112</v>
      </c>
      <c r="E103" s="54">
        <f>VLOOKUP(Items[[#This Row],[Item '#]],Couplings!$B$8:$F$1048576, 3, FALSE)</f>
        <v>0</v>
      </c>
      <c r="F103" s="54">
        <f>VLOOKUP(Items[[#This Row],[Item '#]],Couplings!$B$8:$F$1048576, 4, FALSE)</f>
        <v>0</v>
      </c>
      <c r="G103" s="61">
        <f>VLOOKUP(Items[[#This Row],[Item '#]],Couplings!$B$8:$F$1048576, 5, FALSE)</f>
        <v>0</v>
      </c>
      <c r="H103" s="59" t="s">
        <v>80</v>
      </c>
    </row>
    <row r="104" spans="2:8" ht="25.5" customHeight="1" x14ac:dyDescent="0.2">
      <c r="B104" s="12"/>
      <c r="C104" s="52">
        <v>97</v>
      </c>
      <c r="D104" s="53" t="s">
        <v>195</v>
      </c>
      <c r="E104" s="54">
        <f>VLOOKUP(Items[[#This Row],[Item '#]],Couplings!$B$8:$F$1048576, 3, FALSE)</f>
        <v>0</v>
      </c>
      <c r="F104" s="54">
        <f>VLOOKUP(Items[[#This Row],[Item '#]],Couplings!$B$8:$F$1048576, 4, FALSE)</f>
        <v>0</v>
      </c>
      <c r="G104" s="61">
        <f>VLOOKUP(Items[[#This Row],[Item '#]],Couplings!$B$8:$F$1048576, 5, FALSE)</f>
        <v>0</v>
      </c>
      <c r="H104" s="59" t="s">
        <v>80</v>
      </c>
    </row>
    <row r="105" spans="2:8" ht="25.5" customHeight="1" x14ac:dyDescent="0.2">
      <c r="B105" s="12"/>
      <c r="C105" s="52">
        <v>98</v>
      </c>
      <c r="D105" s="53" t="s">
        <v>36</v>
      </c>
      <c r="E105" s="54">
        <f>VLOOKUP(Items[[#This Row],[Item '#]],Couplings!$B$8:$F$1048576, 3, FALSE)</f>
        <v>0</v>
      </c>
      <c r="F105" s="54">
        <f>VLOOKUP(Items[[#This Row],[Item '#]],Couplings!$B$8:$F$1048576, 4, FALSE)</f>
        <v>0</v>
      </c>
      <c r="G105" s="61">
        <f>VLOOKUP(Items[[#This Row],[Item '#]],Couplings!$B$8:$F$1048576, 5, FALSE)</f>
        <v>0</v>
      </c>
      <c r="H105" s="59" t="s">
        <v>80</v>
      </c>
    </row>
    <row r="106" spans="2:8" ht="25.5" customHeight="1" x14ac:dyDescent="0.2">
      <c r="B106" s="12"/>
      <c r="C106" s="52">
        <v>99</v>
      </c>
      <c r="D106" s="53" t="s">
        <v>124</v>
      </c>
      <c r="E106" s="54">
        <f>VLOOKUP(Items[[#This Row],[Item '#]],Couplings!$B$8:$F$1048576, 3, FALSE)</f>
        <v>0</v>
      </c>
      <c r="F106" s="54">
        <f>VLOOKUP(Items[[#This Row],[Item '#]],Couplings!$B$8:$F$1048576, 4, FALSE)</f>
        <v>0</v>
      </c>
      <c r="G106" s="61">
        <f>VLOOKUP(Items[[#This Row],[Item '#]],Couplings!$B$8:$F$1048576, 5, FALSE)</f>
        <v>0</v>
      </c>
      <c r="H106" s="59" t="s">
        <v>80</v>
      </c>
    </row>
    <row r="107" spans="2:8" ht="25.5" customHeight="1" x14ac:dyDescent="0.2">
      <c r="B107" s="12"/>
      <c r="C107" s="52">
        <v>100</v>
      </c>
      <c r="D107" s="53" t="s">
        <v>47</v>
      </c>
      <c r="E107" s="54">
        <f>VLOOKUP(Items[[#This Row],[Item '#]],Couplings!$B$8:$F$1048576, 3, FALSE)</f>
        <v>0</v>
      </c>
      <c r="F107" s="54">
        <f>VLOOKUP(Items[[#This Row],[Item '#]],Couplings!$B$8:$F$1048576, 4, FALSE)</f>
        <v>0</v>
      </c>
      <c r="G107" s="61">
        <f>VLOOKUP(Items[[#This Row],[Item '#]],Couplings!$B$8:$F$1048576, 5, FALSE)</f>
        <v>0</v>
      </c>
      <c r="H107" s="59" t="s">
        <v>80</v>
      </c>
    </row>
    <row r="108" spans="2:8" ht="25.5" customHeight="1" x14ac:dyDescent="0.2">
      <c r="B108" s="12"/>
      <c r="C108" s="52">
        <v>101</v>
      </c>
      <c r="D108" s="53" t="s">
        <v>48</v>
      </c>
      <c r="E108" s="54">
        <f>VLOOKUP(Items[[#This Row],[Item '#]],Couplings!$B$8:$F$1048576, 3, FALSE)</f>
        <v>0</v>
      </c>
      <c r="F108" s="54">
        <f>VLOOKUP(Items[[#This Row],[Item '#]],Couplings!$B$8:$F$1048576, 4, FALSE)</f>
        <v>0</v>
      </c>
      <c r="G108" s="61">
        <f>VLOOKUP(Items[[#This Row],[Item '#]],Couplings!$B$8:$F$1048576, 5, FALSE)</f>
        <v>0</v>
      </c>
      <c r="H108" s="59" t="s">
        <v>80</v>
      </c>
    </row>
    <row r="109" spans="2:8" ht="25.5" customHeight="1" x14ac:dyDescent="0.2">
      <c r="B109" s="12"/>
      <c r="C109" s="52">
        <v>102</v>
      </c>
      <c r="D109" s="53" t="s">
        <v>44</v>
      </c>
      <c r="E109" s="54">
        <f>VLOOKUP(Items[[#This Row],[Item '#]],Couplings!$B$8:$F$1048576, 3, FALSE)</f>
        <v>0</v>
      </c>
      <c r="F109" s="54">
        <f>VLOOKUP(Items[[#This Row],[Item '#]],Couplings!$B$8:$F$1048576, 4, FALSE)</f>
        <v>0</v>
      </c>
      <c r="G109" s="61">
        <f>VLOOKUP(Items[[#This Row],[Item '#]],Couplings!$B$8:$F$1048576, 5, FALSE)</f>
        <v>0</v>
      </c>
      <c r="H109" s="59" t="s">
        <v>80</v>
      </c>
    </row>
    <row r="110" spans="2:8" ht="25.5" customHeight="1" x14ac:dyDescent="0.2">
      <c r="B110" s="12"/>
      <c r="C110" s="52">
        <v>103</v>
      </c>
      <c r="D110" s="53" t="s">
        <v>42</v>
      </c>
      <c r="E110" s="54">
        <f>VLOOKUP(Items[[#This Row],[Item '#]],Couplings!$B$8:$F$1048576, 3, FALSE)</f>
        <v>0</v>
      </c>
      <c r="F110" s="54">
        <f>VLOOKUP(Items[[#This Row],[Item '#]],Couplings!$B$8:$F$1048576, 4, FALSE)</f>
        <v>0</v>
      </c>
      <c r="G110" s="61">
        <f>VLOOKUP(Items[[#This Row],[Item '#]],Couplings!$B$8:$F$1048576, 5, FALSE)</f>
        <v>0</v>
      </c>
      <c r="H110" s="59" t="s">
        <v>80</v>
      </c>
    </row>
    <row r="111" spans="2:8" ht="25.5" customHeight="1" x14ac:dyDescent="0.2">
      <c r="B111" s="12"/>
      <c r="C111" s="52">
        <v>104</v>
      </c>
      <c r="D111" s="53" t="s">
        <v>113</v>
      </c>
      <c r="E111" s="54">
        <f>VLOOKUP(Items[[#This Row],[Item '#]],Couplings!$B$8:$F$1048576, 3, FALSE)</f>
        <v>0</v>
      </c>
      <c r="F111" s="54">
        <f>VLOOKUP(Items[[#This Row],[Item '#]],Couplings!$B$8:$F$1048576, 4, FALSE)</f>
        <v>0</v>
      </c>
      <c r="G111" s="61">
        <f>VLOOKUP(Items[[#This Row],[Item '#]],Couplings!$B$8:$F$1048576, 5, FALSE)</f>
        <v>0</v>
      </c>
      <c r="H111" s="59" t="s">
        <v>80</v>
      </c>
    </row>
    <row r="112" spans="2:8" ht="25.5" customHeight="1" x14ac:dyDescent="0.2">
      <c r="B112" s="12"/>
      <c r="C112" s="52">
        <v>105</v>
      </c>
      <c r="D112" s="53" t="s">
        <v>43</v>
      </c>
      <c r="E112" s="54">
        <f>VLOOKUP(Items[[#This Row],[Item '#]],Couplings!$B$8:$F$1048576, 3, FALSE)</f>
        <v>0</v>
      </c>
      <c r="F112" s="54">
        <f>VLOOKUP(Items[[#This Row],[Item '#]],Couplings!$B$8:$F$1048576, 4, FALSE)</f>
        <v>0</v>
      </c>
      <c r="G112" s="61">
        <f>VLOOKUP(Items[[#This Row],[Item '#]],Couplings!$B$8:$F$1048576, 5, FALSE)</f>
        <v>0</v>
      </c>
      <c r="H112" s="59" t="s">
        <v>80</v>
      </c>
    </row>
    <row r="113" spans="2:8" ht="25.5" customHeight="1" x14ac:dyDescent="0.2">
      <c r="B113" s="12"/>
      <c r="C113" s="52">
        <v>106</v>
      </c>
      <c r="D113" s="53" t="s">
        <v>40</v>
      </c>
      <c r="E113" s="54">
        <f>VLOOKUP(Items[[#This Row],[Item '#]],Couplings!$B$8:$F$1048576, 3, FALSE)</f>
        <v>0</v>
      </c>
      <c r="F113" s="54">
        <f>VLOOKUP(Items[[#This Row],[Item '#]],Couplings!$B$8:$F$1048576, 4, FALSE)</f>
        <v>0</v>
      </c>
      <c r="G113" s="61">
        <f>VLOOKUP(Items[[#This Row],[Item '#]],Couplings!$B$8:$F$1048576, 5, FALSE)</f>
        <v>0</v>
      </c>
      <c r="H113" s="59" t="s">
        <v>80</v>
      </c>
    </row>
    <row r="114" spans="2:8" ht="25.5" customHeight="1" x14ac:dyDescent="0.2">
      <c r="B114" s="12"/>
      <c r="C114" s="52">
        <v>107</v>
      </c>
      <c r="D114" s="53" t="s">
        <v>114</v>
      </c>
      <c r="E114" s="54">
        <f>VLOOKUP(Items[[#This Row],[Item '#]],Couplings!$B$8:$F$1048576, 3, FALSE)</f>
        <v>0</v>
      </c>
      <c r="F114" s="54">
        <f>VLOOKUP(Items[[#This Row],[Item '#]],Couplings!$B$8:$F$1048576, 4, FALSE)</f>
        <v>0</v>
      </c>
      <c r="G114" s="61">
        <f>VLOOKUP(Items[[#This Row],[Item '#]],Couplings!$B$8:$F$1048576, 5, FALSE)</f>
        <v>0</v>
      </c>
      <c r="H114" s="59" t="s">
        <v>80</v>
      </c>
    </row>
    <row r="115" spans="2:8" ht="25.5" customHeight="1" x14ac:dyDescent="0.2">
      <c r="B115" s="12"/>
      <c r="C115" s="52">
        <v>108</v>
      </c>
      <c r="D115" s="53" t="s">
        <v>511</v>
      </c>
      <c r="E115" s="54">
        <f>VLOOKUP(Items[[#This Row],[Item '#]],Couplings!$B$8:$F$1048576, 3, FALSE)</f>
        <v>0</v>
      </c>
      <c r="F115" s="54">
        <f>VLOOKUP(Items[[#This Row],[Item '#]],Couplings!$B$8:$F$1048576, 4, FALSE)</f>
        <v>0</v>
      </c>
      <c r="G115" s="61">
        <f>VLOOKUP(Items[[#This Row],[Item '#]],Couplings!$B$8:$F$1048576, 5, FALSE)</f>
        <v>0</v>
      </c>
      <c r="H115" s="59" t="s">
        <v>80</v>
      </c>
    </row>
    <row r="116" spans="2:8" ht="25.5" customHeight="1" x14ac:dyDescent="0.2">
      <c r="B116" s="12"/>
      <c r="C116" s="52">
        <v>109</v>
      </c>
      <c r="D116" s="53" t="s">
        <v>196</v>
      </c>
      <c r="E116" s="54">
        <f>VLOOKUP(Items[[#This Row],[Item '#]],Couplings!$B$8:$F$1048576, 3, FALSE)</f>
        <v>0</v>
      </c>
      <c r="F116" s="54">
        <f>VLOOKUP(Items[[#This Row],[Item '#]],Couplings!$B$8:$F$1048576, 4, FALSE)</f>
        <v>0</v>
      </c>
      <c r="G116" s="61">
        <f>VLOOKUP(Items[[#This Row],[Item '#]],Couplings!$B$8:$F$1048576, 5, FALSE)</f>
        <v>0</v>
      </c>
      <c r="H116" s="59" t="s">
        <v>80</v>
      </c>
    </row>
    <row r="117" spans="2:8" ht="25.5" customHeight="1" x14ac:dyDescent="0.2">
      <c r="B117" s="12"/>
      <c r="C117" s="52">
        <v>110</v>
      </c>
      <c r="D117" s="53" t="s">
        <v>96</v>
      </c>
      <c r="E117" s="54">
        <f>VLOOKUP(Items[[#This Row],[Item '#]],Couplings!$B$8:$F$1048576, 3, FALSE)</f>
        <v>0</v>
      </c>
      <c r="F117" s="54">
        <f>VLOOKUP(Items[[#This Row],[Item '#]],Couplings!$B$8:$F$1048576, 4, FALSE)</f>
        <v>0</v>
      </c>
      <c r="G117" s="61">
        <f>VLOOKUP(Items[[#This Row],[Item '#]],Couplings!$B$8:$F$1048576, 5, FALSE)</f>
        <v>0</v>
      </c>
      <c r="H117" s="59" t="s">
        <v>80</v>
      </c>
    </row>
    <row r="118" spans="2:8" ht="25.5" customHeight="1" x14ac:dyDescent="0.2">
      <c r="B118" s="12"/>
      <c r="C118" s="52">
        <v>111</v>
      </c>
      <c r="D118" s="53" t="s">
        <v>41</v>
      </c>
      <c r="E118" s="54">
        <f>VLOOKUP(Items[[#This Row],[Item '#]],Couplings!$B$8:$F$1048576, 3, FALSE)</f>
        <v>0</v>
      </c>
      <c r="F118" s="54">
        <f>VLOOKUP(Items[[#This Row],[Item '#]],Couplings!$B$8:$F$1048576, 4, FALSE)</f>
        <v>0</v>
      </c>
      <c r="G118" s="61">
        <f>VLOOKUP(Items[[#This Row],[Item '#]],Couplings!$B$8:$F$1048576, 5, FALSE)</f>
        <v>0</v>
      </c>
      <c r="H118" s="59" t="s">
        <v>80</v>
      </c>
    </row>
    <row r="119" spans="2:8" ht="25.5" customHeight="1" x14ac:dyDescent="0.2">
      <c r="B119" s="12"/>
      <c r="C119" s="52">
        <v>112</v>
      </c>
      <c r="D119" s="53" t="s">
        <v>45</v>
      </c>
      <c r="E119" s="54">
        <f>VLOOKUP(Items[[#This Row],[Item '#]],Couplings!$B$8:$F$1048576, 3, FALSE)</f>
        <v>0</v>
      </c>
      <c r="F119" s="54">
        <f>VLOOKUP(Items[[#This Row],[Item '#]],Couplings!$B$8:$F$1048576, 4, FALSE)</f>
        <v>0</v>
      </c>
      <c r="G119" s="61">
        <f>VLOOKUP(Items[[#This Row],[Item '#]],Couplings!$B$8:$F$1048576, 5, FALSE)</f>
        <v>0</v>
      </c>
      <c r="H119" s="59" t="s">
        <v>80</v>
      </c>
    </row>
    <row r="120" spans="2:8" ht="25.5" customHeight="1" x14ac:dyDescent="0.2">
      <c r="B120" s="12"/>
      <c r="C120" s="52">
        <v>113</v>
      </c>
      <c r="D120" s="53" t="s">
        <v>115</v>
      </c>
      <c r="E120" s="54">
        <f>VLOOKUP(Items[[#This Row],[Item '#]],Couplings!$B$8:$F$1048576, 3, FALSE)</f>
        <v>0</v>
      </c>
      <c r="F120" s="54">
        <f>VLOOKUP(Items[[#This Row],[Item '#]],Couplings!$B$8:$F$1048576, 4, FALSE)</f>
        <v>0</v>
      </c>
      <c r="G120" s="61">
        <f>VLOOKUP(Items[[#This Row],[Item '#]],Couplings!$B$8:$F$1048576, 5, FALSE)</f>
        <v>0</v>
      </c>
      <c r="H120" s="59" t="s">
        <v>80</v>
      </c>
    </row>
    <row r="121" spans="2:8" ht="25.5" customHeight="1" x14ac:dyDescent="0.2">
      <c r="B121" s="12"/>
      <c r="C121" s="52">
        <v>114</v>
      </c>
      <c r="D121" s="53" t="s">
        <v>46</v>
      </c>
      <c r="E121" s="54">
        <f>VLOOKUP(Items[[#This Row],[Item '#]],Couplings!$B$8:$F$1048576, 3, FALSE)</f>
        <v>0</v>
      </c>
      <c r="F121" s="54">
        <f>VLOOKUP(Items[[#This Row],[Item '#]],Couplings!$B$8:$F$1048576, 4, FALSE)</f>
        <v>0</v>
      </c>
      <c r="G121" s="61">
        <f>VLOOKUP(Items[[#This Row],[Item '#]],Couplings!$B$8:$F$1048576, 5, FALSE)</f>
        <v>0</v>
      </c>
      <c r="H121" s="59" t="s">
        <v>80</v>
      </c>
    </row>
    <row r="122" spans="2:8" ht="25.5" customHeight="1" x14ac:dyDescent="0.2">
      <c r="B122" s="12"/>
      <c r="C122" s="52">
        <v>115</v>
      </c>
      <c r="D122" s="53" t="s">
        <v>58</v>
      </c>
      <c r="E122" s="54">
        <f>VLOOKUP(Items[[#This Row],[Item '#]],Couplings!$B$8:$F$1048576, 3, FALSE)</f>
        <v>0</v>
      </c>
      <c r="F122" s="54">
        <f>VLOOKUP(Items[[#This Row],[Item '#]],Couplings!$B$8:$F$1048576, 4, FALSE)</f>
        <v>0</v>
      </c>
      <c r="G122" s="61">
        <f>VLOOKUP(Items[[#This Row],[Item '#]],Couplings!$B$8:$F$1048576, 5, FALSE)</f>
        <v>0</v>
      </c>
      <c r="H122" s="59" t="s">
        <v>80</v>
      </c>
    </row>
    <row r="123" spans="2:8" ht="25.5" customHeight="1" x14ac:dyDescent="0.2">
      <c r="B123" s="12"/>
      <c r="C123" s="52">
        <v>116</v>
      </c>
      <c r="D123" s="53" t="s">
        <v>52</v>
      </c>
      <c r="E123" s="54">
        <f>VLOOKUP(Items[[#This Row],[Item '#]],Couplings!$B$8:$F$1048576, 3, FALSE)</f>
        <v>0</v>
      </c>
      <c r="F123" s="54">
        <f>VLOOKUP(Items[[#This Row],[Item '#]],Couplings!$B$8:$F$1048576, 4, FALSE)</f>
        <v>0</v>
      </c>
      <c r="G123" s="61">
        <f>VLOOKUP(Items[[#This Row],[Item '#]],Couplings!$B$8:$F$1048576, 5, FALSE)</f>
        <v>0</v>
      </c>
      <c r="H123" s="59" t="s">
        <v>80</v>
      </c>
    </row>
    <row r="124" spans="2:8" ht="25.5" customHeight="1" x14ac:dyDescent="0.2">
      <c r="B124" s="12"/>
      <c r="C124" s="52">
        <v>117</v>
      </c>
      <c r="D124" s="53" t="s">
        <v>116</v>
      </c>
      <c r="E124" s="54">
        <f>VLOOKUP(Items[[#This Row],[Item '#]],Couplings!$B$8:$F$1048576, 3, FALSE)</f>
        <v>0</v>
      </c>
      <c r="F124" s="54">
        <f>VLOOKUP(Items[[#This Row],[Item '#]],Couplings!$B$8:$F$1048576, 4, FALSE)</f>
        <v>0</v>
      </c>
      <c r="G124" s="61">
        <f>VLOOKUP(Items[[#This Row],[Item '#]],Couplings!$B$8:$F$1048576, 5, FALSE)</f>
        <v>0</v>
      </c>
      <c r="H124" s="59" t="s">
        <v>80</v>
      </c>
    </row>
    <row r="125" spans="2:8" ht="25.5" customHeight="1" x14ac:dyDescent="0.2">
      <c r="B125" s="12"/>
      <c r="C125" s="52">
        <v>118</v>
      </c>
      <c r="D125" s="53" t="s">
        <v>53</v>
      </c>
      <c r="E125" s="54">
        <f>VLOOKUP(Items[[#This Row],[Item '#]],Couplings!$B$8:$F$1048576, 3, FALSE)</f>
        <v>0</v>
      </c>
      <c r="F125" s="54">
        <f>VLOOKUP(Items[[#This Row],[Item '#]],Couplings!$B$8:$F$1048576, 4, FALSE)</f>
        <v>0</v>
      </c>
      <c r="G125" s="61">
        <f>VLOOKUP(Items[[#This Row],[Item '#]],Couplings!$B$8:$F$1048576, 5, FALSE)</f>
        <v>0</v>
      </c>
      <c r="H125" s="59" t="s">
        <v>80</v>
      </c>
    </row>
    <row r="126" spans="2:8" ht="25.5" customHeight="1" x14ac:dyDescent="0.2">
      <c r="B126" s="12"/>
      <c r="C126" s="52">
        <v>119</v>
      </c>
      <c r="D126" s="53" t="s">
        <v>51</v>
      </c>
      <c r="E126" s="54">
        <f>VLOOKUP(Items[[#This Row],[Item '#]],Couplings!$B$8:$F$1048576, 3, FALSE)</f>
        <v>0</v>
      </c>
      <c r="F126" s="54">
        <f>VLOOKUP(Items[[#This Row],[Item '#]],Couplings!$B$8:$F$1048576, 4, FALSE)</f>
        <v>0</v>
      </c>
      <c r="G126" s="61">
        <f>VLOOKUP(Items[[#This Row],[Item '#]],Couplings!$B$8:$F$1048576, 5, FALSE)</f>
        <v>0</v>
      </c>
      <c r="H126" s="59" t="s">
        <v>80</v>
      </c>
    </row>
    <row r="127" spans="2:8" ht="25.5" customHeight="1" x14ac:dyDescent="0.2">
      <c r="B127" s="12"/>
      <c r="C127" s="52">
        <v>120</v>
      </c>
      <c r="D127" s="53" t="s">
        <v>50</v>
      </c>
      <c r="E127" s="54">
        <f>VLOOKUP(Items[[#This Row],[Item '#]],Couplings!$B$8:$F$1048576, 3, FALSE)</f>
        <v>0</v>
      </c>
      <c r="F127" s="54">
        <f>VLOOKUP(Items[[#This Row],[Item '#]],Couplings!$B$8:$F$1048576, 4, FALSE)</f>
        <v>0</v>
      </c>
      <c r="G127" s="61">
        <f>VLOOKUP(Items[[#This Row],[Item '#]],Couplings!$B$8:$F$1048576, 5, FALSE)</f>
        <v>0</v>
      </c>
      <c r="H127" s="59" t="s">
        <v>80</v>
      </c>
    </row>
    <row r="128" spans="2:8" ht="25.5" customHeight="1" x14ac:dyDescent="0.2">
      <c r="B128" s="12"/>
      <c r="C128" s="52">
        <v>121</v>
      </c>
      <c r="D128" s="53" t="s">
        <v>49</v>
      </c>
      <c r="E128" s="54">
        <f>VLOOKUP(Items[[#This Row],[Item '#]],Couplings!$B$8:$F$1048576, 3, FALSE)</f>
        <v>0</v>
      </c>
      <c r="F128" s="54">
        <f>VLOOKUP(Items[[#This Row],[Item '#]],Couplings!$B$8:$F$1048576, 4, FALSE)</f>
        <v>0</v>
      </c>
      <c r="G128" s="61">
        <f>VLOOKUP(Items[[#This Row],[Item '#]],Couplings!$B$8:$F$1048576, 5, FALSE)</f>
        <v>0</v>
      </c>
      <c r="H128" s="59" t="s">
        <v>80</v>
      </c>
    </row>
    <row r="129" spans="2:8" ht="25.5" customHeight="1" x14ac:dyDescent="0.2">
      <c r="B129" s="12"/>
      <c r="C129" s="52">
        <v>122</v>
      </c>
      <c r="D129" s="53" t="s">
        <v>160</v>
      </c>
      <c r="E129" s="54">
        <f>VLOOKUP(Items[[#This Row],[Item '#]],'Fire Hydrant Material'!$B$8:$F$1048576, 3, FALSE)</f>
        <v>0</v>
      </c>
      <c r="F129" s="54">
        <f>VLOOKUP(Items[[#This Row],[Item '#]],'Fire Hydrant Material'!$B$8:$F$1048576, 4, FALSE)</f>
        <v>0</v>
      </c>
      <c r="G129" s="61">
        <f>VLOOKUP(Items[[#This Row],[Item '#]],'Fire Hydrant Material'!$B$8:$F$1048576, 5, FALSE)</f>
        <v>0</v>
      </c>
      <c r="H129" s="59" t="s">
        <v>87</v>
      </c>
    </row>
    <row r="130" spans="2:8" ht="25.5" customHeight="1" x14ac:dyDescent="0.2">
      <c r="B130" s="12"/>
      <c r="C130" s="52">
        <v>123</v>
      </c>
      <c r="D130" s="53" t="s">
        <v>161</v>
      </c>
      <c r="E130" s="54">
        <f>VLOOKUP(Items[[#This Row],[Item '#]],'Fire Hydrant Material'!$B$8:$F$1048576, 3, FALSE)</f>
        <v>0</v>
      </c>
      <c r="F130" s="54">
        <f>VLOOKUP(Items[[#This Row],[Item '#]],'Fire Hydrant Material'!$B$8:$F$1048576, 4, FALSE)</f>
        <v>0</v>
      </c>
      <c r="G130" s="61">
        <f>VLOOKUP(Items[[#This Row],[Item '#]],'Fire Hydrant Material'!$B$8:$F$1048576, 5, FALSE)</f>
        <v>0</v>
      </c>
      <c r="H130" s="59" t="s">
        <v>87</v>
      </c>
    </row>
    <row r="131" spans="2:8" ht="25.5" customHeight="1" x14ac:dyDescent="0.2">
      <c r="B131" s="12"/>
      <c r="C131" s="52">
        <v>124</v>
      </c>
      <c r="D131" s="53" t="s">
        <v>162</v>
      </c>
      <c r="E131" s="54">
        <f>VLOOKUP(Items[[#This Row],[Item '#]],'Fire Hydrant Material'!$B$8:$F$1048576, 3, FALSE)</f>
        <v>0</v>
      </c>
      <c r="F131" s="54">
        <f>VLOOKUP(Items[[#This Row],[Item '#]],'Fire Hydrant Material'!$B$8:$F$1048576, 4, FALSE)</f>
        <v>0</v>
      </c>
      <c r="G131" s="61">
        <f>VLOOKUP(Items[[#This Row],[Item '#]],'Fire Hydrant Material'!$B$8:$F$1048576, 5, FALSE)</f>
        <v>0</v>
      </c>
      <c r="H131" s="59" t="s">
        <v>87</v>
      </c>
    </row>
    <row r="132" spans="2:8" ht="25.5" customHeight="1" x14ac:dyDescent="0.2">
      <c r="B132" s="12"/>
      <c r="C132" s="52">
        <v>125</v>
      </c>
      <c r="D132" s="53" t="s">
        <v>163</v>
      </c>
      <c r="E132" s="54">
        <f>VLOOKUP(Items[[#This Row],[Item '#]],'Fire Hydrant Material'!$B$8:$F$1048576, 3, FALSE)</f>
        <v>0</v>
      </c>
      <c r="F132" s="54">
        <f>VLOOKUP(Items[[#This Row],[Item '#]],'Fire Hydrant Material'!$B$8:$F$1048576, 4, FALSE)</f>
        <v>0</v>
      </c>
      <c r="G132" s="61">
        <f>VLOOKUP(Items[[#This Row],[Item '#]],'Fire Hydrant Material'!$B$8:$F$1048576, 5, FALSE)</f>
        <v>0</v>
      </c>
      <c r="H132" s="59" t="s">
        <v>87</v>
      </c>
    </row>
    <row r="133" spans="2:8" ht="25.5" customHeight="1" x14ac:dyDescent="0.2">
      <c r="B133" s="12"/>
      <c r="C133" s="52">
        <v>126</v>
      </c>
      <c r="D133" s="53" t="s">
        <v>164</v>
      </c>
      <c r="E133" s="54">
        <f>VLOOKUP(Items[[#This Row],[Item '#]],'Fire Hydrant Material'!$B$8:$F$1048576, 3, FALSE)</f>
        <v>0</v>
      </c>
      <c r="F133" s="54">
        <f>VLOOKUP(Items[[#This Row],[Item '#]],'Fire Hydrant Material'!$B$8:$F$1048576, 4, FALSE)</f>
        <v>0</v>
      </c>
      <c r="G133" s="61">
        <f>VLOOKUP(Items[[#This Row],[Item '#]],'Fire Hydrant Material'!$B$8:$F$1048576, 5, FALSE)</f>
        <v>0</v>
      </c>
      <c r="H133" s="59" t="s">
        <v>87</v>
      </c>
    </row>
    <row r="134" spans="2:8" ht="25.5" customHeight="1" x14ac:dyDescent="0.2">
      <c r="B134" s="12"/>
      <c r="C134" s="52">
        <v>127</v>
      </c>
      <c r="D134" s="53" t="s">
        <v>165</v>
      </c>
      <c r="E134" s="54">
        <f>VLOOKUP(Items[[#This Row],[Item '#]],'Fire Hydrant Material'!$B$8:$F$1048576, 3, FALSE)</f>
        <v>0</v>
      </c>
      <c r="F134" s="54">
        <f>VLOOKUP(Items[[#This Row],[Item '#]],'Fire Hydrant Material'!$B$8:$F$1048576, 4, FALSE)</f>
        <v>0</v>
      </c>
      <c r="G134" s="61">
        <f>VLOOKUP(Items[[#This Row],[Item '#]],'Fire Hydrant Material'!$B$8:$F$1048576, 5, FALSE)</f>
        <v>0</v>
      </c>
      <c r="H134" s="59" t="s">
        <v>87</v>
      </c>
    </row>
    <row r="135" spans="2:8" ht="25.5" customHeight="1" x14ac:dyDescent="0.2">
      <c r="B135" s="12"/>
      <c r="C135" s="52">
        <v>128</v>
      </c>
      <c r="D135" s="53" t="s">
        <v>166</v>
      </c>
      <c r="E135" s="54">
        <f>VLOOKUP(Items[[#This Row],[Item '#]],'Fire Hydrant Material'!$B$8:$F$1048576, 3, FALSE)</f>
        <v>0</v>
      </c>
      <c r="F135" s="54">
        <f>VLOOKUP(Items[[#This Row],[Item '#]],'Fire Hydrant Material'!$B$8:$F$1048576, 4, FALSE)</f>
        <v>0</v>
      </c>
      <c r="G135" s="61">
        <f>VLOOKUP(Items[[#This Row],[Item '#]],'Fire Hydrant Material'!$B$8:$F$1048576, 5, FALSE)</f>
        <v>0</v>
      </c>
      <c r="H135" s="59" t="s">
        <v>87</v>
      </c>
    </row>
    <row r="136" spans="2:8" ht="25.5" customHeight="1" x14ac:dyDescent="0.2">
      <c r="B136" s="12" t="s">
        <v>455</v>
      </c>
      <c r="C136" s="52">
        <v>129</v>
      </c>
      <c r="D136" s="53" t="s">
        <v>457</v>
      </c>
      <c r="E136" s="54">
        <f>VLOOKUP(Items[[#This Row],[Item '#]],'Fire Hydrant Material'!$B$8:$F$1048576, 3, FALSE)</f>
        <v>0</v>
      </c>
      <c r="F136" s="54">
        <f>VLOOKUP(Items[[#This Row],[Item '#]],'Fire Hydrant Material'!$B$8:$F$1048576, 4, FALSE)</f>
        <v>0</v>
      </c>
      <c r="G136" s="61">
        <f>VLOOKUP(Items[[#This Row],[Item '#]],'Fire Hydrant Material'!$B$8:$F$1048576, 5, FALSE)</f>
        <v>0</v>
      </c>
      <c r="H136" s="60" t="s">
        <v>87</v>
      </c>
    </row>
    <row r="137" spans="2:8" ht="25.5" customHeight="1" x14ac:dyDescent="0.2">
      <c r="B137" s="12"/>
      <c r="C137" s="52">
        <v>130</v>
      </c>
      <c r="D137" s="53" t="s">
        <v>456</v>
      </c>
      <c r="E137" s="54">
        <f>VLOOKUP(Items[[#This Row],[Item '#]],'Fire Hydrant Material'!$B$8:$F$1048576, 3, FALSE)</f>
        <v>0</v>
      </c>
      <c r="F137" s="54">
        <f>VLOOKUP(Items[[#This Row],[Item '#]],'Fire Hydrant Material'!$B$8:$F$1048576, 4, FALSE)</f>
        <v>0</v>
      </c>
      <c r="G137" s="61">
        <f>VLOOKUP(Items[[#This Row],[Item '#]],'Fire Hydrant Material'!$B$8:$F$1048576, 5, FALSE)</f>
        <v>0</v>
      </c>
      <c r="H137" s="60" t="s">
        <v>87</v>
      </c>
    </row>
    <row r="138" spans="2:8" ht="25.5" customHeight="1" x14ac:dyDescent="0.2">
      <c r="B138" s="12" t="s">
        <v>458</v>
      </c>
      <c r="C138" s="52">
        <v>131</v>
      </c>
      <c r="D138" s="53" t="s">
        <v>459</v>
      </c>
      <c r="E138" s="54">
        <f>VLOOKUP(Items[[#This Row],[Item '#]],'Fire Hydrant Material'!$B$8:$F$1048576, 3, FALSE)</f>
        <v>0</v>
      </c>
      <c r="F138" s="54">
        <f>VLOOKUP(Items[[#This Row],[Item '#]],'Fire Hydrant Material'!$B$8:$F$1048576, 4, FALSE)</f>
        <v>0</v>
      </c>
      <c r="G138" s="61">
        <f>VLOOKUP(Items[[#This Row],[Item '#]],'Fire Hydrant Material'!$B$8:$F$1048576, 5, FALSE)</f>
        <v>0</v>
      </c>
      <c r="H138" s="60" t="s">
        <v>87</v>
      </c>
    </row>
    <row r="139" spans="2:8" ht="25.5" customHeight="1" x14ac:dyDescent="0.2">
      <c r="B139" s="12" t="s">
        <v>460</v>
      </c>
      <c r="C139" s="52">
        <v>132</v>
      </c>
      <c r="D139" s="53" t="s">
        <v>461</v>
      </c>
      <c r="E139" s="54">
        <f>VLOOKUP(Items[[#This Row],[Item '#]],'Fire Hydrant Material'!$B$8:$F$1048576, 3, FALSE)</f>
        <v>0</v>
      </c>
      <c r="F139" s="54">
        <f>VLOOKUP(Items[[#This Row],[Item '#]],'Fire Hydrant Material'!$B$8:$F$1048576, 4, FALSE)</f>
        <v>0</v>
      </c>
      <c r="G139" s="61">
        <f>VLOOKUP(Items[[#This Row],[Item '#]],'Fire Hydrant Material'!$B$8:$F$1048576, 5, FALSE)</f>
        <v>0</v>
      </c>
      <c r="H139" s="60" t="s">
        <v>87</v>
      </c>
    </row>
    <row r="140" spans="2:8" ht="25.5" customHeight="1" x14ac:dyDescent="0.2">
      <c r="B140" s="12"/>
      <c r="C140" s="52">
        <v>133</v>
      </c>
      <c r="D140" s="53" t="s">
        <v>514</v>
      </c>
      <c r="E140" s="54">
        <f>VLOOKUP(Items[[#This Row],[Item '#]],'Fire Hydrant Material'!$B$8:$F$1048576, 3, FALSE)</f>
        <v>0</v>
      </c>
      <c r="F140" s="54">
        <f>VLOOKUP(Items[[#This Row],[Item '#]],'Fire Hydrant Material'!$B$8:$F$1048576, 4, FALSE)</f>
        <v>0</v>
      </c>
      <c r="G140" s="61">
        <f>VLOOKUP(Items[[#This Row],[Item '#]],'Fire Hydrant Material'!$B$8:$F$1048576, 5, FALSE)</f>
        <v>0</v>
      </c>
      <c r="H140" s="60" t="s">
        <v>87</v>
      </c>
    </row>
    <row r="141" spans="2:8" ht="25.5" customHeight="1" x14ac:dyDescent="0.2">
      <c r="B141" s="12"/>
      <c r="C141" s="52">
        <v>134</v>
      </c>
      <c r="D141" s="53" t="s">
        <v>512</v>
      </c>
      <c r="E141" s="54">
        <f>VLOOKUP(Items[[#This Row],[Item '#]],'Fire Hydrant Material'!$B$8:$F$1048576, 3, FALSE)</f>
        <v>0</v>
      </c>
      <c r="F141" s="54">
        <f>VLOOKUP(Items[[#This Row],[Item '#]],'Fire Hydrant Material'!$B$8:$F$1048576, 4, FALSE)</f>
        <v>0</v>
      </c>
      <c r="G141" s="61">
        <f>VLOOKUP(Items[[#This Row],[Item '#]],'Fire Hydrant Material'!$B$8:$F$1048576, 5, FALSE)</f>
        <v>0</v>
      </c>
      <c r="H141" s="60" t="s">
        <v>87</v>
      </c>
    </row>
    <row r="142" spans="2:8" ht="25.5" customHeight="1" x14ac:dyDescent="0.2">
      <c r="B142" s="12"/>
      <c r="C142" s="52">
        <v>135</v>
      </c>
      <c r="D142" s="53" t="s">
        <v>513</v>
      </c>
      <c r="E142" s="54">
        <f>VLOOKUP(Items[[#This Row],[Item '#]],'Fire Hydrant Material'!$B$8:$F$1048576, 3, FALSE)</f>
        <v>0</v>
      </c>
      <c r="F142" s="54">
        <f>VLOOKUP(Items[[#This Row],[Item '#]],'Fire Hydrant Material'!$B$8:$F$1048576, 4, FALSE)</f>
        <v>0</v>
      </c>
      <c r="G142" s="61">
        <f>VLOOKUP(Items[[#This Row],[Item '#]],'Fire Hydrant Material'!$B$8:$F$1048576, 5, FALSE)</f>
        <v>0</v>
      </c>
      <c r="H142" s="60" t="s">
        <v>87</v>
      </c>
    </row>
    <row r="143" spans="2:8" ht="25.5" customHeight="1" x14ac:dyDescent="0.2">
      <c r="B143" s="12"/>
      <c r="C143" s="52">
        <v>136</v>
      </c>
      <c r="D143" s="53" t="s">
        <v>515</v>
      </c>
      <c r="E143" s="54">
        <f>VLOOKUP(Items[[#This Row],[Item '#]],'Fire Hydrant Material'!$B$8:$F$1048576, 3, FALSE)</f>
        <v>0</v>
      </c>
      <c r="F143" s="54">
        <f>VLOOKUP(Items[[#This Row],[Item '#]],'Fire Hydrant Material'!$B$8:$F$1048576, 4, FALSE)</f>
        <v>0</v>
      </c>
      <c r="G143" s="61">
        <f>VLOOKUP(Items[[#This Row],[Item '#]],'Fire Hydrant Material'!$B$8:$F$1048576, 5, FALSE)</f>
        <v>0</v>
      </c>
      <c r="H143" s="60" t="s">
        <v>87</v>
      </c>
    </row>
    <row r="144" spans="2:8" ht="25.5" customHeight="1" x14ac:dyDescent="0.2">
      <c r="B144" s="12"/>
      <c r="C144" s="52">
        <v>137</v>
      </c>
      <c r="D144" s="53" t="s">
        <v>516</v>
      </c>
      <c r="E144" s="54">
        <f>VLOOKUP(Items[[#This Row],[Item '#]],'Fire Hydrant Material'!$B$8:$F$1048576, 3, FALSE)</f>
        <v>0</v>
      </c>
      <c r="F144" s="54">
        <f>VLOOKUP(Items[[#This Row],[Item '#]],'Fire Hydrant Material'!$B$8:$F$1048576, 4, FALSE)</f>
        <v>0</v>
      </c>
      <c r="G144" s="61">
        <f>VLOOKUP(Items[[#This Row],[Item '#]],'Fire Hydrant Material'!$B$8:$F$1048576, 5, FALSE)</f>
        <v>0</v>
      </c>
      <c r="H144" s="60" t="s">
        <v>87</v>
      </c>
    </row>
    <row r="145" spans="2:8" ht="25.5" customHeight="1" x14ac:dyDescent="0.2">
      <c r="B145" s="12"/>
      <c r="C145" s="52">
        <v>138</v>
      </c>
      <c r="D145" s="53" t="s">
        <v>517</v>
      </c>
      <c r="E145" s="54">
        <f>VLOOKUP(Items[[#This Row],[Item '#]],'Fire Hydrant Material'!$B$8:$F$1048576, 3, FALSE)</f>
        <v>0</v>
      </c>
      <c r="F145" s="54">
        <f>VLOOKUP(Items[[#This Row],[Item '#]],'Fire Hydrant Material'!$B$8:$F$1048576, 4, FALSE)</f>
        <v>0</v>
      </c>
      <c r="G145" s="61">
        <f>VLOOKUP(Items[[#This Row],[Item '#]],'Fire Hydrant Material'!$B$8:$F$1048576, 5, FALSE)</f>
        <v>0</v>
      </c>
      <c r="H145" s="60" t="s">
        <v>87</v>
      </c>
    </row>
    <row r="146" spans="2:8" ht="25.5" customHeight="1" x14ac:dyDescent="0.2">
      <c r="B146" s="12"/>
      <c r="C146" s="52">
        <v>139</v>
      </c>
      <c r="D146" s="53" t="s">
        <v>518</v>
      </c>
      <c r="E146" s="54">
        <f>VLOOKUP(Items[[#This Row],[Item '#]],'Fire Hydrant Material'!$B$8:$F$1048576, 3, FALSE)</f>
        <v>0</v>
      </c>
      <c r="F146" s="54">
        <f>VLOOKUP(Items[[#This Row],[Item '#]],'Fire Hydrant Material'!$B$8:$F$1048576, 4, FALSE)</f>
        <v>0</v>
      </c>
      <c r="G146" s="61">
        <f>VLOOKUP(Items[[#This Row],[Item '#]],'Fire Hydrant Material'!$B$8:$F$1048576, 5, FALSE)</f>
        <v>0</v>
      </c>
      <c r="H146" s="60" t="s">
        <v>87</v>
      </c>
    </row>
    <row r="147" spans="2:8" ht="25.5" customHeight="1" x14ac:dyDescent="0.2">
      <c r="B147" s="12"/>
      <c r="C147" s="52">
        <v>140</v>
      </c>
      <c r="D147" s="53" t="s">
        <v>519</v>
      </c>
      <c r="E147" s="54">
        <f>VLOOKUP(Items[[#This Row],[Item '#]],'Fire Hydrant Material'!$B$8:$F$1048576, 3, FALSE)</f>
        <v>0</v>
      </c>
      <c r="F147" s="54">
        <f>VLOOKUP(Items[[#This Row],[Item '#]],'Fire Hydrant Material'!$B$8:$F$1048576, 4, FALSE)</f>
        <v>0</v>
      </c>
      <c r="G147" s="61">
        <f>VLOOKUP(Items[[#This Row],[Item '#]],'Fire Hydrant Material'!$B$8:$F$1048576, 5, FALSE)</f>
        <v>0</v>
      </c>
      <c r="H147" s="60" t="s">
        <v>87</v>
      </c>
    </row>
    <row r="148" spans="2:8" ht="25.5" customHeight="1" x14ac:dyDescent="0.2">
      <c r="B148" s="12" t="s">
        <v>277</v>
      </c>
      <c r="C148" s="52">
        <v>141</v>
      </c>
      <c r="D148" s="53" t="s">
        <v>278</v>
      </c>
      <c r="E148" s="54">
        <f>VLOOKUP(Items[[#This Row],[Item '#]],'Fire Hydrant Material'!$B$8:$F$1048576, 3, FALSE)</f>
        <v>0</v>
      </c>
      <c r="F148" s="54">
        <f>VLOOKUP(Items[[#This Row],[Item '#]],'Fire Hydrant Material'!$B$8:$F$1048576, 4, FALSE)</f>
        <v>0</v>
      </c>
      <c r="G148" s="61">
        <f>VLOOKUP(Items[[#This Row],[Item '#]],'Fire Hydrant Material'!$B$8:$F$1048576, 5, FALSE)</f>
        <v>0</v>
      </c>
      <c r="H148" s="59" t="s">
        <v>87</v>
      </c>
    </row>
    <row r="149" spans="2:8" ht="25.5" customHeight="1" x14ac:dyDescent="0.2">
      <c r="B149" s="12"/>
      <c r="C149" s="52">
        <v>142</v>
      </c>
      <c r="D149" s="53" t="s">
        <v>65</v>
      </c>
      <c r="E149" s="54">
        <f>VLOOKUP(Items[[#This Row],[Item '#]],'Fire Hydrant Material'!$B$8:$F$1048576, 3, FALSE)</f>
        <v>0</v>
      </c>
      <c r="F149" s="54">
        <f>VLOOKUP(Items[[#This Row],[Item '#]],'Fire Hydrant Material'!$B$8:$F$1048576, 4, FALSE)</f>
        <v>0</v>
      </c>
      <c r="G149" s="61">
        <f>VLOOKUP(Items[[#This Row],[Item '#]],'Fire Hydrant Material'!$B$8:$F$1048576, 5, FALSE)</f>
        <v>0</v>
      </c>
      <c r="H149" s="59" t="s">
        <v>87</v>
      </c>
    </row>
    <row r="150" spans="2:8" ht="25.5" customHeight="1" x14ac:dyDescent="0.2">
      <c r="B150" s="12"/>
      <c r="C150" s="52">
        <v>143</v>
      </c>
      <c r="D150" s="53" t="s">
        <v>520</v>
      </c>
      <c r="E150" s="54">
        <f>VLOOKUP(Items[[#This Row],[Item '#]],'Fire Hydrant Material'!$B$8:$F$1048576, 3, FALSE)</f>
        <v>0</v>
      </c>
      <c r="F150" s="54">
        <f>VLOOKUP(Items[[#This Row],[Item '#]],'Fire Hydrant Material'!$B$8:$F$1048576, 4, FALSE)</f>
        <v>0</v>
      </c>
      <c r="G150" s="61">
        <f>VLOOKUP(Items[[#This Row],[Item '#]],'Fire Hydrant Material'!$B$8:$F$1048576, 5, FALSE)</f>
        <v>0</v>
      </c>
      <c r="H150" s="60" t="s">
        <v>87</v>
      </c>
    </row>
    <row r="151" spans="2:8" ht="25.5" customHeight="1" x14ac:dyDescent="0.2">
      <c r="B151" s="12" t="s">
        <v>214</v>
      </c>
      <c r="C151" s="52">
        <v>144</v>
      </c>
      <c r="D151" s="53" t="s">
        <v>215</v>
      </c>
      <c r="E151" s="54">
        <f>VLOOKUP(Items[[#This Row],[Item '#]],'Flanged Material'!$B$8:$F$1048576, 3, FALSE)</f>
        <v>0</v>
      </c>
      <c r="F151" s="54">
        <f>VLOOKUP(Items[[#This Row],[Item '#]],'Flanged Material'!$B$8:$F$1048576, 4, FALSE)</f>
        <v>0</v>
      </c>
      <c r="G151" s="61">
        <f>VLOOKUP(Items[[#This Row],[Item '#]],'Flanged Material'!$B$8:$F$1048576, 5, FALSE)</f>
        <v>0</v>
      </c>
      <c r="H151" s="60" t="s">
        <v>88</v>
      </c>
    </row>
    <row r="152" spans="2:8" ht="25.5" customHeight="1" x14ac:dyDescent="0.2">
      <c r="B152" s="12"/>
      <c r="C152" s="52">
        <v>145</v>
      </c>
      <c r="D152" s="53" t="s">
        <v>521</v>
      </c>
      <c r="E152" s="54">
        <f>VLOOKUP(Items[[#This Row],[Item '#]],'Flanged Material'!$B$8:$F$1048576, 3, FALSE)</f>
        <v>0</v>
      </c>
      <c r="F152" s="54">
        <f>VLOOKUP(Items[[#This Row],[Item '#]],'Flanged Material'!$B$8:$F$1048576, 4, FALSE)</f>
        <v>0</v>
      </c>
      <c r="G152" s="61">
        <f>VLOOKUP(Items[[#This Row],[Item '#]],'Flanged Material'!$B$8:$F$1048576, 5, FALSE)</f>
        <v>0</v>
      </c>
      <c r="H152" s="59" t="s">
        <v>88</v>
      </c>
    </row>
    <row r="153" spans="2:8" ht="25.5" customHeight="1" x14ac:dyDescent="0.2">
      <c r="B153" s="12"/>
      <c r="C153" s="52">
        <v>146</v>
      </c>
      <c r="D153" s="53" t="s">
        <v>523</v>
      </c>
      <c r="E153" s="54">
        <f>VLOOKUP(Items[[#This Row],[Item '#]],'Flanged Material'!$B$8:$F$1048576, 3, FALSE)</f>
        <v>0</v>
      </c>
      <c r="F153" s="54">
        <f>VLOOKUP(Items[[#This Row],[Item '#]],'Flanged Material'!$B$8:$F$1048576, 4, FALSE)</f>
        <v>0</v>
      </c>
      <c r="G153" s="61">
        <f>VLOOKUP(Items[[#This Row],[Item '#]],'Flanged Material'!$B$8:$F$1048576, 5, FALSE)</f>
        <v>0</v>
      </c>
      <c r="H153" s="59" t="s">
        <v>88</v>
      </c>
    </row>
    <row r="154" spans="2:8" ht="25.5" customHeight="1" x14ac:dyDescent="0.2">
      <c r="B154" s="12"/>
      <c r="C154" s="52">
        <v>147</v>
      </c>
      <c r="D154" s="53" t="s">
        <v>63</v>
      </c>
      <c r="E154" s="54">
        <f>VLOOKUP(Items[[#This Row],[Item '#]],'Flanged Material'!$B$8:$F$1048576, 3, FALSE)</f>
        <v>0</v>
      </c>
      <c r="F154" s="54">
        <f>VLOOKUP(Items[[#This Row],[Item '#]],'Flanged Material'!$B$8:$F$1048576, 4, FALSE)</f>
        <v>0</v>
      </c>
      <c r="G154" s="61">
        <f>VLOOKUP(Items[[#This Row],[Item '#]],'Flanged Material'!$B$8:$F$1048576, 5, FALSE)</f>
        <v>0</v>
      </c>
      <c r="H154" s="59" t="s">
        <v>88</v>
      </c>
    </row>
    <row r="155" spans="2:8" ht="25.5" customHeight="1" x14ac:dyDescent="0.2">
      <c r="B155" s="12"/>
      <c r="C155" s="52">
        <v>148</v>
      </c>
      <c r="D155" s="53" t="s">
        <v>61</v>
      </c>
      <c r="E155" s="54">
        <f>VLOOKUP(Items[[#This Row],[Item '#]],'Flanged Material'!$B$8:$F$1048576, 3, FALSE)</f>
        <v>0</v>
      </c>
      <c r="F155" s="54">
        <f>VLOOKUP(Items[[#This Row],[Item '#]],'Flanged Material'!$B$8:$F$1048576, 4, FALSE)</f>
        <v>0</v>
      </c>
      <c r="G155" s="61">
        <f>VLOOKUP(Items[[#This Row],[Item '#]],'Flanged Material'!$B$8:$F$1048576, 5, FALSE)</f>
        <v>0</v>
      </c>
      <c r="H155" s="59" t="s">
        <v>88</v>
      </c>
    </row>
    <row r="156" spans="2:8" ht="25.5" customHeight="1" x14ac:dyDescent="0.2">
      <c r="B156" s="12"/>
      <c r="C156" s="52">
        <v>149</v>
      </c>
      <c r="D156" s="53" t="s">
        <v>62</v>
      </c>
      <c r="E156" s="54">
        <f>VLOOKUP(Items[[#This Row],[Item '#]],'Flanged Material'!$B$8:$F$1048576, 3, FALSE)</f>
        <v>0</v>
      </c>
      <c r="F156" s="54">
        <f>VLOOKUP(Items[[#This Row],[Item '#]],'Flanged Material'!$B$8:$F$1048576, 4, FALSE)</f>
        <v>0</v>
      </c>
      <c r="G156" s="61">
        <f>VLOOKUP(Items[[#This Row],[Item '#]],'Flanged Material'!$B$8:$F$1048576, 5, FALSE)</f>
        <v>0</v>
      </c>
      <c r="H156" s="59" t="s">
        <v>88</v>
      </c>
    </row>
    <row r="157" spans="2:8" ht="25.5" customHeight="1" x14ac:dyDescent="0.2">
      <c r="B157" s="12" t="s">
        <v>231</v>
      </c>
      <c r="C157" s="52">
        <v>150</v>
      </c>
      <c r="D157" s="53" t="s">
        <v>232</v>
      </c>
      <c r="E157" s="54">
        <f>VLOOKUP(Items[[#This Row],[Item '#]],'Flanged Material'!$B$8:$F$1048576, 3, FALSE)</f>
        <v>0</v>
      </c>
      <c r="F157" s="54">
        <f>VLOOKUP(Items[[#This Row],[Item '#]],'Flanged Material'!$B$8:$F$1048576, 4, FALSE)</f>
        <v>0</v>
      </c>
      <c r="G157" s="61">
        <f>VLOOKUP(Items[[#This Row],[Item '#]],'Flanged Material'!$B$8:$F$1048576, 5, FALSE)</f>
        <v>0</v>
      </c>
      <c r="H157" s="60" t="s">
        <v>88</v>
      </c>
    </row>
    <row r="158" spans="2:8" ht="25.5" customHeight="1" x14ac:dyDescent="0.2">
      <c r="B158" s="12"/>
      <c r="C158" s="52">
        <v>151</v>
      </c>
      <c r="D158" s="53" t="s">
        <v>522</v>
      </c>
      <c r="E158" s="54">
        <f>VLOOKUP(Items[[#This Row],[Item '#]],'Flanged Material'!$B$8:$F$1048576, 3, FALSE)</f>
        <v>0</v>
      </c>
      <c r="F158" s="54">
        <f>VLOOKUP(Items[[#This Row],[Item '#]],'Flanged Material'!$B$8:$F$1048576, 4, FALSE)</f>
        <v>0</v>
      </c>
      <c r="G158" s="61">
        <f>VLOOKUP(Items[[#This Row],[Item '#]],'Flanged Material'!$B$8:$F$1048576, 5, FALSE)</f>
        <v>0</v>
      </c>
      <c r="H158" s="59" t="s">
        <v>88</v>
      </c>
    </row>
    <row r="159" spans="2:8" ht="25.5" customHeight="1" x14ac:dyDescent="0.2">
      <c r="B159" s="12"/>
      <c r="C159" s="52">
        <v>152</v>
      </c>
      <c r="D159" s="53" t="s">
        <v>492</v>
      </c>
      <c r="E159" s="54">
        <f>VLOOKUP(Items[[#This Row],[Item '#]],'Flanged Material'!$B$8:$F$1048576, 3, FALSE)</f>
        <v>0</v>
      </c>
      <c r="F159" s="54">
        <f>VLOOKUP(Items[[#This Row],[Item '#]],'Flanged Material'!$B$8:$F$1048576, 4, FALSE)</f>
        <v>0</v>
      </c>
      <c r="G159" s="61">
        <f>VLOOKUP(Items[[#This Row],[Item '#]],'Flanged Material'!$B$8:$F$1048576, 5, FALSE)</f>
        <v>0</v>
      </c>
      <c r="H159" s="60" t="s">
        <v>88</v>
      </c>
    </row>
    <row r="160" spans="2:8" ht="25.5" customHeight="1" x14ac:dyDescent="0.2">
      <c r="B160" s="12"/>
      <c r="C160" s="52">
        <v>153</v>
      </c>
      <c r="D160" s="53" t="s">
        <v>493</v>
      </c>
      <c r="E160" s="54">
        <f>VLOOKUP(Items[[#This Row],[Item '#]],'Flanged Material'!$B$8:$F$1048576, 3, FALSE)</f>
        <v>0</v>
      </c>
      <c r="F160" s="54">
        <f>VLOOKUP(Items[[#This Row],[Item '#]],'Flanged Material'!$B$8:$F$1048576, 4, FALSE)</f>
        <v>0</v>
      </c>
      <c r="G160" s="61">
        <f>VLOOKUP(Items[[#This Row],[Item '#]],'Flanged Material'!$B$8:$F$1048576, 5, FALSE)</f>
        <v>0</v>
      </c>
      <c r="H160" s="60" t="s">
        <v>88</v>
      </c>
    </row>
    <row r="161" spans="2:8" ht="25.5" customHeight="1" x14ac:dyDescent="0.2">
      <c r="B161" s="12" t="s">
        <v>237</v>
      </c>
      <c r="C161" s="52">
        <v>154</v>
      </c>
      <c r="D161" s="53" t="s">
        <v>238</v>
      </c>
      <c r="E161" s="54">
        <f>VLOOKUP(Items[[#This Row],[Item '#]],'Flanged Material'!$B$8:$F$1048576, 3, FALSE)</f>
        <v>0</v>
      </c>
      <c r="F161" s="54">
        <f>VLOOKUP(Items[[#This Row],[Item '#]],'Flanged Material'!$B$8:$F$1048576, 4, FALSE)</f>
        <v>0</v>
      </c>
      <c r="G161" s="61">
        <f>VLOOKUP(Items[[#This Row],[Item '#]],'Flanged Material'!$B$8:$F$1048576, 5, FALSE)</f>
        <v>0</v>
      </c>
      <c r="H161" s="60" t="s">
        <v>88</v>
      </c>
    </row>
    <row r="162" spans="2:8" ht="25.5" customHeight="1" x14ac:dyDescent="0.2">
      <c r="B162" s="12"/>
      <c r="C162" s="52">
        <v>155</v>
      </c>
      <c r="D162" s="53" t="s">
        <v>524</v>
      </c>
      <c r="E162" s="54">
        <f>VLOOKUP(Items[[#This Row],[Item '#]],'Flanged Material'!$B$8:$F$1048576, 3, FALSE)</f>
        <v>0</v>
      </c>
      <c r="F162" s="54">
        <f>VLOOKUP(Items[[#This Row],[Item '#]],'Flanged Material'!$B$8:$F$1048576, 4, FALSE)</f>
        <v>0</v>
      </c>
      <c r="G162" s="61">
        <f>VLOOKUP(Items[[#This Row],[Item '#]],'Flanged Material'!$B$8:$F$1048576, 5, FALSE)</f>
        <v>0</v>
      </c>
      <c r="H162" s="60" t="s">
        <v>88</v>
      </c>
    </row>
    <row r="163" spans="2:8" ht="25.5" customHeight="1" x14ac:dyDescent="0.2">
      <c r="B163" s="12"/>
      <c r="C163" s="52">
        <v>156</v>
      </c>
      <c r="D163" s="53" t="s">
        <v>494</v>
      </c>
      <c r="E163" s="54">
        <f>VLOOKUP(Items[[#This Row],[Item '#]],'Flanged Material'!$B$8:$F$1048576, 3, FALSE)</f>
        <v>0</v>
      </c>
      <c r="F163" s="54">
        <f>VLOOKUP(Items[[#This Row],[Item '#]],'Flanged Material'!$B$8:$F$1048576, 4, FALSE)</f>
        <v>0</v>
      </c>
      <c r="G163" s="61">
        <f>VLOOKUP(Items[[#This Row],[Item '#]],'Flanged Material'!$B$8:$F$1048576, 5, FALSE)</f>
        <v>0</v>
      </c>
      <c r="H163" s="60" t="s">
        <v>88</v>
      </c>
    </row>
    <row r="164" spans="2:8" ht="25.5" customHeight="1" x14ac:dyDescent="0.2">
      <c r="B164" s="12"/>
      <c r="C164" s="52">
        <v>157</v>
      </c>
      <c r="D164" s="53" t="s">
        <v>664</v>
      </c>
      <c r="E164" s="54">
        <f>VLOOKUP(Items[[#This Row],[Item '#]],'Flanged Material'!$B$8:$F$1048576, 3, FALSE)</f>
        <v>0</v>
      </c>
      <c r="F164" s="54">
        <f>VLOOKUP(Items[[#This Row],[Item '#]],'Flanged Material'!$B$8:$F$1048576, 4, FALSE)</f>
        <v>0</v>
      </c>
      <c r="G164" s="61">
        <f>VLOOKUP(Items[[#This Row],[Item '#]],'Flanged Material'!$B$8:$F$1048576, 5, FALSE)</f>
        <v>0</v>
      </c>
      <c r="H164" s="59" t="s">
        <v>88</v>
      </c>
    </row>
    <row r="165" spans="2:8" ht="25.5" customHeight="1" x14ac:dyDescent="0.2">
      <c r="B165" s="12"/>
      <c r="C165" s="52">
        <v>158</v>
      </c>
      <c r="D165" s="53" t="s">
        <v>495</v>
      </c>
      <c r="E165" s="54">
        <f>VLOOKUP(Items[[#This Row],[Item '#]],'Flanged Material'!$B$8:$F$1048576, 3, FALSE)</f>
        <v>0</v>
      </c>
      <c r="F165" s="54">
        <f>VLOOKUP(Items[[#This Row],[Item '#]],'Flanged Material'!$B$8:$F$1048576, 4, FALSE)</f>
        <v>0</v>
      </c>
      <c r="G165" s="61">
        <f>VLOOKUP(Items[[#This Row],[Item '#]],'Flanged Material'!$B$8:$F$1048576, 5, FALSE)</f>
        <v>0</v>
      </c>
      <c r="H165" s="60" t="s">
        <v>88</v>
      </c>
    </row>
    <row r="166" spans="2:8" ht="25.5" customHeight="1" x14ac:dyDescent="0.2">
      <c r="B166" s="12" t="s">
        <v>488</v>
      </c>
      <c r="C166" s="52">
        <v>159</v>
      </c>
      <c r="D166" s="53" t="s">
        <v>487</v>
      </c>
      <c r="E166" s="54">
        <f>VLOOKUP(Items[[#This Row],[Item '#]],'Flanged Material'!$B$8:$F$1048576, 3, FALSE)</f>
        <v>0</v>
      </c>
      <c r="F166" s="54">
        <f>VLOOKUP(Items[[#This Row],[Item '#]],'Flanged Material'!$B$8:$F$1048576, 4, FALSE)</f>
        <v>0</v>
      </c>
      <c r="G166" s="61">
        <f>VLOOKUP(Items[[#This Row],[Item '#]],'Flanged Material'!$B$8:$F$1048576, 5, FALSE)</f>
        <v>0</v>
      </c>
      <c r="H166" s="60" t="s">
        <v>88</v>
      </c>
    </row>
    <row r="167" spans="2:8" ht="25.5" customHeight="1" x14ac:dyDescent="0.2">
      <c r="B167" s="12"/>
      <c r="C167" s="52">
        <v>160</v>
      </c>
      <c r="D167" s="53" t="s">
        <v>665</v>
      </c>
      <c r="E167" s="54">
        <f>VLOOKUP(Items[[#This Row],[Item '#]],'Flanged Material'!$B$8:$F$1048576, 3, FALSE)</f>
        <v>0</v>
      </c>
      <c r="F167" s="54">
        <f>VLOOKUP(Items[[#This Row],[Item '#]],'Flanged Material'!$B$8:$F$1048576, 4, FALSE)</f>
        <v>0</v>
      </c>
      <c r="G167" s="61">
        <f>VLOOKUP(Items[[#This Row],[Item '#]],'Flanged Material'!$B$8:$F$1048576, 5, FALSE)</f>
        <v>0</v>
      </c>
      <c r="H167" s="59" t="s">
        <v>88</v>
      </c>
    </row>
    <row r="168" spans="2:8" ht="25.5" customHeight="1" x14ac:dyDescent="0.2">
      <c r="B168" s="12"/>
      <c r="C168" s="52">
        <v>161</v>
      </c>
      <c r="D168" s="53" t="s">
        <v>666</v>
      </c>
      <c r="E168" s="54">
        <f>VLOOKUP(Items[[#This Row],[Item '#]],'Flanged Material'!$B$8:$F$1048576, 3, FALSE)</f>
        <v>0</v>
      </c>
      <c r="F168" s="54">
        <f>VLOOKUP(Items[[#This Row],[Item '#]],'Flanged Material'!$B$8:$F$1048576, 4, FALSE)</f>
        <v>0</v>
      </c>
      <c r="G168" s="61">
        <f>VLOOKUP(Items[[#This Row],[Item '#]],'Flanged Material'!$B$8:$F$1048576, 5, FALSE)</f>
        <v>0</v>
      </c>
      <c r="H168" s="60" t="s">
        <v>88</v>
      </c>
    </row>
    <row r="169" spans="2:8" ht="25.5" customHeight="1" x14ac:dyDescent="0.2">
      <c r="B169" s="12"/>
      <c r="C169" s="52">
        <v>162</v>
      </c>
      <c r="D169" s="53" t="s">
        <v>667</v>
      </c>
      <c r="E169" s="54">
        <f>VLOOKUP(Items[[#This Row],[Item '#]],'Flanged Material'!$B$8:$F$1048576, 3, FALSE)</f>
        <v>0</v>
      </c>
      <c r="F169" s="54">
        <f>VLOOKUP(Items[[#This Row],[Item '#]],'Flanged Material'!$B$8:$F$1048576, 4, FALSE)</f>
        <v>0</v>
      </c>
      <c r="G169" s="61">
        <f>VLOOKUP(Items[[#This Row],[Item '#]],'Flanged Material'!$B$8:$F$1048576, 5, FALSE)</f>
        <v>0</v>
      </c>
      <c r="H169" s="60" t="s">
        <v>88</v>
      </c>
    </row>
    <row r="170" spans="2:8" ht="25.5" customHeight="1" x14ac:dyDescent="0.2">
      <c r="B170" s="12" t="s">
        <v>217</v>
      </c>
      <c r="C170" s="52">
        <v>163</v>
      </c>
      <c r="D170" s="53" t="s">
        <v>218</v>
      </c>
      <c r="E170" s="54">
        <f>VLOOKUP(Items[[#This Row],[Item '#]],'Flanged Material'!$B$8:$F$1048576, 3, FALSE)</f>
        <v>0</v>
      </c>
      <c r="F170" s="54">
        <f>VLOOKUP(Items[[#This Row],[Item '#]],'Flanged Material'!$B$8:$F$1048576, 4, FALSE)</f>
        <v>0</v>
      </c>
      <c r="G170" s="61">
        <f>VLOOKUP(Items[[#This Row],[Item '#]],'Flanged Material'!$B$8:$F$1048576, 5, FALSE)</f>
        <v>0</v>
      </c>
      <c r="H170" s="60" t="s">
        <v>88</v>
      </c>
    </row>
    <row r="171" spans="2:8" ht="25.5" customHeight="1" x14ac:dyDescent="0.2">
      <c r="B171" s="12" t="s">
        <v>244</v>
      </c>
      <c r="C171" s="52">
        <v>164</v>
      </c>
      <c r="D171" s="53" t="s">
        <v>245</v>
      </c>
      <c r="E171" s="54">
        <f>VLOOKUP(Items[[#This Row],[Item '#]],'Flanged Material'!$B$8:$F$1048576, 3, FALSE)</f>
        <v>0</v>
      </c>
      <c r="F171" s="54">
        <f>VLOOKUP(Items[[#This Row],[Item '#]],'Flanged Material'!$B$8:$F$1048576, 4, FALSE)</f>
        <v>0</v>
      </c>
      <c r="G171" s="61">
        <f>VLOOKUP(Items[[#This Row],[Item '#]],'Flanged Material'!$B$8:$F$1048576, 5, FALSE)</f>
        <v>0</v>
      </c>
      <c r="H171" s="60" t="s">
        <v>88</v>
      </c>
    </row>
    <row r="172" spans="2:8" ht="25.5" customHeight="1" x14ac:dyDescent="0.2">
      <c r="B172" s="12" t="s">
        <v>274</v>
      </c>
      <c r="C172" s="52">
        <v>165</v>
      </c>
      <c r="D172" s="53" t="s">
        <v>275</v>
      </c>
      <c r="E172" s="54">
        <f>VLOOKUP(Items[[#This Row],[Item '#]],'Flanged Material'!$B$8:$F$1048576, 3, FALSE)</f>
        <v>0</v>
      </c>
      <c r="F172" s="54">
        <f>VLOOKUP(Items[[#This Row],[Item '#]],'Flanged Material'!$B$8:$F$1048576, 4, FALSE)</f>
        <v>0</v>
      </c>
      <c r="G172" s="61">
        <f>VLOOKUP(Items[[#This Row],[Item '#]],'Flanged Material'!$B$8:$F$1048576, 5, FALSE)</f>
        <v>0</v>
      </c>
      <c r="H172" s="60" t="s">
        <v>88</v>
      </c>
    </row>
    <row r="173" spans="2:8" ht="25.5" customHeight="1" x14ac:dyDescent="0.2">
      <c r="B173" s="12" t="s">
        <v>274</v>
      </c>
      <c r="C173" s="52">
        <v>166</v>
      </c>
      <c r="D173" s="53" t="s">
        <v>669</v>
      </c>
      <c r="E173" s="54">
        <f>VLOOKUP(Items[[#This Row],[Item '#]],'Flanged Material'!$B$8:$F$1048576, 3, FALSE)</f>
        <v>0</v>
      </c>
      <c r="F173" s="54">
        <f>VLOOKUP(Items[[#This Row],[Item '#]],'Flanged Material'!$B$8:$F$1048576, 4, FALSE)</f>
        <v>0</v>
      </c>
      <c r="G173" s="61">
        <f>VLOOKUP(Items[[#This Row],[Item '#]],'Flanged Material'!$B$8:$F$1048576, 5, FALSE)</f>
        <v>0</v>
      </c>
      <c r="H173" s="60" t="s">
        <v>88</v>
      </c>
    </row>
    <row r="174" spans="2:8" ht="25.5" customHeight="1" x14ac:dyDescent="0.2">
      <c r="B174" s="12"/>
      <c r="C174" s="52">
        <v>167</v>
      </c>
      <c r="D174" s="53" t="s">
        <v>66</v>
      </c>
      <c r="E174" s="54">
        <f>VLOOKUP(Items[[#This Row],[Item '#]],'Meters, Meter Boxes &amp; MXU''s'!$B$8:$F$1048576, 3, FALSE)</f>
        <v>0</v>
      </c>
      <c r="F174" s="54">
        <f>VLOOKUP(Items[[#This Row],[Item '#]],'Meters, Meter Boxes &amp; MXU''s'!$B$8:$F$1048576, 4, FALSE)</f>
        <v>0</v>
      </c>
      <c r="G174" s="61">
        <f>VLOOKUP(Items[[#This Row],[Item '#]],'Meters, Meter Boxes &amp; MXU''s'!$B$8:$F$1048576, 5, FALSE)</f>
        <v>0</v>
      </c>
      <c r="H174" s="59" t="s">
        <v>94</v>
      </c>
    </row>
    <row r="175" spans="2:8" ht="25.5" customHeight="1" x14ac:dyDescent="0.2">
      <c r="B175" s="12"/>
      <c r="C175" s="52">
        <v>168</v>
      </c>
      <c r="D175" s="53" t="s">
        <v>498</v>
      </c>
      <c r="E175" s="54">
        <f>VLOOKUP(Items[[#This Row],[Item '#]],'Meters, Meter Boxes &amp; MXU''s'!$B$8:$F$1048576, 3, FALSE)</f>
        <v>0</v>
      </c>
      <c r="F175" s="54">
        <f>VLOOKUP(Items[[#This Row],[Item '#]],'Meters, Meter Boxes &amp; MXU''s'!$B$8:$F$1048576, 4, FALSE)</f>
        <v>0</v>
      </c>
      <c r="G175" s="61">
        <f>VLOOKUP(Items[[#This Row],[Item '#]],'Meters, Meter Boxes &amp; MXU''s'!$B$8:$F$1048576, 5, FALSE)</f>
        <v>0</v>
      </c>
      <c r="H175" s="59" t="s">
        <v>94</v>
      </c>
    </row>
    <row r="176" spans="2:8" ht="25.5" customHeight="1" x14ac:dyDescent="0.2">
      <c r="B176" s="12"/>
      <c r="C176" s="52">
        <v>169</v>
      </c>
      <c r="D176" s="53" t="s">
        <v>67</v>
      </c>
      <c r="E176" s="54">
        <f>VLOOKUP(Items[[#This Row],[Item '#]],'Meters, Meter Boxes &amp; MXU''s'!$B$8:$F$1048576, 3, FALSE)</f>
        <v>0</v>
      </c>
      <c r="F176" s="54">
        <f>VLOOKUP(Items[[#This Row],[Item '#]],'Meters, Meter Boxes &amp; MXU''s'!$B$8:$F$1048576, 4, FALSE)</f>
        <v>0</v>
      </c>
      <c r="G176" s="61">
        <f>VLOOKUP(Items[[#This Row],[Item '#]],'Meters, Meter Boxes &amp; MXU''s'!$B$8:$F$1048576, 5, FALSE)</f>
        <v>0</v>
      </c>
      <c r="H176" s="59" t="s">
        <v>94</v>
      </c>
    </row>
    <row r="177" spans="2:8" ht="25.5" customHeight="1" x14ac:dyDescent="0.2">
      <c r="B177" s="12"/>
      <c r="C177" s="52">
        <v>170</v>
      </c>
      <c r="D177" s="53" t="s">
        <v>503</v>
      </c>
      <c r="E177" s="54">
        <f>VLOOKUP(Items[[#This Row],[Item '#]],'Meters, Meter Boxes &amp; MXU''s'!$B$8:$F$1048576, 3, FALSE)</f>
        <v>0</v>
      </c>
      <c r="F177" s="54">
        <f>VLOOKUP(Items[[#This Row],[Item '#]],'Meters, Meter Boxes &amp; MXU''s'!$B$8:$F$1048576, 4, FALSE)</f>
        <v>0</v>
      </c>
      <c r="G177" s="61">
        <f>VLOOKUP(Items[[#This Row],[Item '#]],'Meters, Meter Boxes &amp; MXU''s'!$B$8:$F$1048576, 5, FALSE)</f>
        <v>0</v>
      </c>
      <c r="H177" s="59" t="s">
        <v>94</v>
      </c>
    </row>
    <row r="178" spans="2:8" ht="25.5" customHeight="1" x14ac:dyDescent="0.2">
      <c r="B178" s="12"/>
      <c r="C178" s="52">
        <v>171</v>
      </c>
      <c r="D178" s="53" t="s">
        <v>525</v>
      </c>
      <c r="E178" s="54">
        <f>VLOOKUP(Items[[#This Row],[Item '#]],'Meters, Meter Boxes &amp; MXU''s'!$B$8:$F$1048576, 3, FALSE)</f>
        <v>0</v>
      </c>
      <c r="F178" s="54">
        <f>VLOOKUP(Items[[#This Row],[Item '#]],'Meters, Meter Boxes &amp; MXU''s'!$B$8:$F$1048576, 4, FALSE)</f>
        <v>0</v>
      </c>
      <c r="G178" s="61">
        <f>VLOOKUP(Items[[#This Row],[Item '#]],'Meters, Meter Boxes &amp; MXU''s'!$B$8:$F$1048576, 5, FALSE)</f>
        <v>0</v>
      </c>
      <c r="H178" s="59" t="s">
        <v>94</v>
      </c>
    </row>
    <row r="179" spans="2:8" ht="25.5" customHeight="1" x14ac:dyDescent="0.2">
      <c r="B179" s="12"/>
      <c r="C179" s="52">
        <v>172</v>
      </c>
      <c r="D179" s="53" t="s">
        <v>120</v>
      </c>
      <c r="E179" s="54">
        <f>VLOOKUP(Items[[#This Row],[Item '#]],'Meters, Meter Boxes &amp; MXU''s'!$B$8:$F$1048576, 3, FALSE)</f>
        <v>0</v>
      </c>
      <c r="F179" s="54">
        <f>VLOOKUP(Items[[#This Row],[Item '#]],'Meters, Meter Boxes &amp; MXU''s'!$B$8:$F$1048576, 4, FALSE)</f>
        <v>0</v>
      </c>
      <c r="G179" s="61">
        <f>VLOOKUP(Items[[#This Row],[Item '#]],'Meters, Meter Boxes &amp; MXU''s'!$B$8:$F$1048576, 5, FALSE)</f>
        <v>0</v>
      </c>
      <c r="H179" s="59" t="s">
        <v>94</v>
      </c>
    </row>
    <row r="180" spans="2:8" ht="25.5" customHeight="1" x14ac:dyDescent="0.2">
      <c r="B180" s="12"/>
      <c r="C180" s="52">
        <v>173</v>
      </c>
      <c r="D180" s="53" t="s">
        <v>121</v>
      </c>
      <c r="E180" s="54">
        <f>VLOOKUP(Items[[#This Row],[Item '#]],'Meters, Meter Boxes &amp; MXU''s'!$B$8:$F$1048576, 3, FALSE)</f>
        <v>0</v>
      </c>
      <c r="F180" s="54">
        <f>VLOOKUP(Items[[#This Row],[Item '#]],'Meters, Meter Boxes &amp; MXU''s'!$B$8:$F$1048576, 4, FALSE)</f>
        <v>0</v>
      </c>
      <c r="G180" s="61">
        <f>VLOOKUP(Items[[#This Row],[Item '#]],'Meters, Meter Boxes &amp; MXU''s'!$B$8:$F$1048576, 5, FALSE)</f>
        <v>0</v>
      </c>
      <c r="H180" s="59" t="s">
        <v>94</v>
      </c>
    </row>
    <row r="181" spans="2:8" ht="25.5" customHeight="1" x14ac:dyDescent="0.2">
      <c r="B181" s="12"/>
      <c r="C181" s="52">
        <v>174</v>
      </c>
      <c r="D181" s="53" t="s">
        <v>189</v>
      </c>
      <c r="E181" s="54">
        <f>VLOOKUP(Items[[#This Row],[Item '#]],'Meters, Meter Boxes &amp; MXU''s'!$B$8:$F$1048576, 3, FALSE)</f>
        <v>0</v>
      </c>
      <c r="F181" s="54">
        <f>VLOOKUP(Items[[#This Row],[Item '#]],'Meters, Meter Boxes &amp; MXU''s'!$B$8:$F$1048576, 4, FALSE)</f>
        <v>0</v>
      </c>
      <c r="G181" s="61">
        <f>VLOOKUP(Items[[#This Row],[Item '#]],'Meters, Meter Boxes &amp; MXU''s'!$B$8:$F$1048576, 5, FALSE)</f>
        <v>0</v>
      </c>
      <c r="H181" s="59" t="s">
        <v>94</v>
      </c>
    </row>
    <row r="182" spans="2:8" ht="25.5" customHeight="1" x14ac:dyDescent="0.2">
      <c r="B182" s="12"/>
      <c r="C182" s="52">
        <v>175</v>
      </c>
      <c r="D182" s="53" t="s">
        <v>122</v>
      </c>
      <c r="E182" s="54">
        <f>VLOOKUP(Items[[#This Row],[Item '#]],'Meters, Meter Boxes &amp; MXU''s'!$B$8:$F$1048576, 3, FALSE)</f>
        <v>0</v>
      </c>
      <c r="F182" s="54">
        <f>VLOOKUP(Items[[#This Row],[Item '#]],'Meters, Meter Boxes &amp; MXU''s'!$B$8:$F$1048576, 4, FALSE)</f>
        <v>0</v>
      </c>
      <c r="G182" s="61">
        <f>VLOOKUP(Items[[#This Row],[Item '#]],'Meters, Meter Boxes &amp; MXU''s'!$B$8:$F$1048576, 5, FALSE)</f>
        <v>0</v>
      </c>
      <c r="H182" s="59" t="s">
        <v>94</v>
      </c>
    </row>
    <row r="183" spans="2:8" ht="25.5" customHeight="1" x14ac:dyDescent="0.2">
      <c r="B183" s="12"/>
      <c r="C183" s="52">
        <v>176</v>
      </c>
      <c r="D183" s="53" t="s">
        <v>119</v>
      </c>
      <c r="E183" s="54">
        <f>VLOOKUP(Items[[#This Row],[Item '#]],'Meters, Meter Boxes &amp; MXU''s'!$B$8:$F$1048576, 3, FALSE)</f>
        <v>0</v>
      </c>
      <c r="F183" s="54">
        <f>VLOOKUP(Items[[#This Row],[Item '#]],'Meters, Meter Boxes &amp; MXU''s'!$B$8:$F$1048576, 4, FALSE)</f>
        <v>0</v>
      </c>
      <c r="G183" s="61">
        <f>VLOOKUP(Items[[#This Row],[Item '#]],'Meters, Meter Boxes &amp; MXU''s'!$B$8:$F$1048576, 5, FALSE)</f>
        <v>0</v>
      </c>
      <c r="H183" s="59" t="s">
        <v>94</v>
      </c>
    </row>
    <row r="184" spans="2:8" ht="25.5" customHeight="1" x14ac:dyDescent="0.2">
      <c r="B184" s="12"/>
      <c r="C184" s="52">
        <v>177</v>
      </c>
      <c r="D184" s="53" t="s">
        <v>194</v>
      </c>
      <c r="E184" s="54">
        <f>VLOOKUP(Items[[#This Row],[Item '#]],'Meters, Meter Boxes &amp; MXU''s'!$B$8:$F$1048576, 3, FALSE)</f>
        <v>0</v>
      </c>
      <c r="F184" s="54">
        <f>VLOOKUP(Items[[#This Row],[Item '#]],'Meters, Meter Boxes &amp; MXU''s'!$B$8:$F$1048576, 4, FALSE)</f>
        <v>0</v>
      </c>
      <c r="G184" s="61">
        <f>VLOOKUP(Items[[#This Row],[Item '#]],'Meters, Meter Boxes &amp; MXU''s'!$B$8:$F$1048576, 5, FALSE)</f>
        <v>0</v>
      </c>
      <c r="H184" s="59" t="s">
        <v>94</v>
      </c>
    </row>
    <row r="185" spans="2:8" ht="25.5" customHeight="1" x14ac:dyDescent="0.2">
      <c r="B185" s="12"/>
      <c r="C185" s="52">
        <v>178</v>
      </c>
      <c r="D185" s="53" t="s">
        <v>158</v>
      </c>
      <c r="E185" s="54">
        <f>VLOOKUP(Items[[#This Row],[Item '#]],'Meters, Meter Boxes &amp; MXU''s'!$B$8:$F$1048576, 3, FALSE)</f>
        <v>0</v>
      </c>
      <c r="F185" s="54">
        <f>VLOOKUP(Items[[#This Row],[Item '#]],'Meters, Meter Boxes &amp; MXU''s'!$B$8:$F$1048576, 4, FALSE)</f>
        <v>0</v>
      </c>
      <c r="G185" s="61">
        <f>VLOOKUP(Items[[#This Row],[Item '#]],'Meters, Meter Boxes &amp; MXU''s'!$B$8:$F$1048576, 5, FALSE)</f>
        <v>0</v>
      </c>
      <c r="H185" s="59" t="s">
        <v>94</v>
      </c>
    </row>
    <row r="186" spans="2:8" ht="25.5" customHeight="1" x14ac:dyDescent="0.2">
      <c r="B186" s="12"/>
      <c r="C186" s="52">
        <v>179</v>
      </c>
      <c r="D186" s="53" t="s">
        <v>668</v>
      </c>
      <c r="E186" s="54">
        <f>VLOOKUP(Items[[#This Row],[Item '#]],'Meters, Meter Boxes &amp; MXU''s'!$B$8:$F$1048576, 3, FALSE)</f>
        <v>0</v>
      </c>
      <c r="F186" s="54">
        <f>VLOOKUP(Items[[#This Row],[Item '#]],'Meters, Meter Boxes &amp; MXU''s'!$B$8:$F$1048576, 4, FALSE)</f>
        <v>0</v>
      </c>
      <c r="G186" s="61">
        <f>VLOOKUP(Items[[#This Row],[Item '#]],'Meters, Meter Boxes &amp; MXU''s'!$B$8:$F$1048576, 5, FALSE)</f>
        <v>0</v>
      </c>
      <c r="H186" s="59" t="s">
        <v>94</v>
      </c>
    </row>
    <row r="187" spans="2:8" ht="25.5" customHeight="1" x14ac:dyDescent="0.2">
      <c r="B187" s="12" t="s">
        <v>201</v>
      </c>
      <c r="C187" s="52">
        <v>180</v>
      </c>
      <c r="D187" s="53" t="s">
        <v>202</v>
      </c>
      <c r="E187" s="54">
        <f>VLOOKUP(Items[[#This Row],[Item '#]],'Meters, Meter Boxes &amp; MXU''s'!$B$8:$F$1048576, 3, FALSE)</f>
        <v>0</v>
      </c>
      <c r="F187" s="54">
        <f>VLOOKUP(Items[[#This Row],[Item '#]],'Meters, Meter Boxes &amp; MXU''s'!$B$8:$F$1048576, 4, FALSE)</f>
        <v>0</v>
      </c>
      <c r="G187" s="61">
        <f>VLOOKUP(Items[[#This Row],[Item '#]],'Meters, Meter Boxes &amp; MXU''s'!$B$8:$F$1048576, 5, FALSE)</f>
        <v>0</v>
      </c>
      <c r="H187" s="59" t="s">
        <v>94</v>
      </c>
    </row>
    <row r="188" spans="2:8" ht="25.5" customHeight="1" x14ac:dyDescent="0.2">
      <c r="B188" s="12" t="s">
        <v>203</v>
      </c>
      <c r="C188" s="52">
        <v>181</v>
      </c>
      <c r="D188" s="53" t="s">
        <v>204</v>
      </c>
      <c r="E188" s="54">
        <f>VLOOKUP(Items[[#This Row],[Item '#]],'Meters, Meter Boxes &amp; MXU''s'!$B$8:$F$1048576, 3, FALSE)</f>
        <v>0</v>
      </c>
      <c r="F188" s="54">
        <f>VLOOKUP(Items[[#This Row],[Item '#]],'Meters, Meter Boxes &amp; MXU''s'!$B$8:$F$1048576, 4, FALSE)</f>
        <v>0</v>
      </c>
      <c r="G188" s="61">
        <f>VLOOKUP(Items[[#This Row],[Item '#]],'Meters, Meter Boxes &amp; MXU''s'!$B$8:$F$1048576, 5, FALSE)</f>
        <v>0</v>
      </c>
      <c r="H188" s="59" t="s">
        <v>94</v>
      </c>
    </row>
    <row r="189" spans="2:8" ht="25.5" customHeight="1" x14ac:dyDescent="0.2">
      <c r="B189" s="12" t="s">
        <v>205</v>
      </c>
      <c r="C189" s="52">
        <v>182</v>
      </c>
      <c r="D189" s="53" t="s">
        <v>206</v>
      </c>
      <c r="E189" s="54">
        <f>VLOOKUP(Items[[#This Row],[Item '#]],'Meters, Meter Boxes &amp; MXU''s'!$B$8:$F$1048576, 3, FALSE)</f>
        <v>0</v>
      </c>
      <c r="F189" s="54">
        <f>VLOOKUP(Items[[#This Row],[Item '#]],'Meters, Meter Boxes &amp; MXU''s'!$B$8:$F$1048576, 4, FALSE)</f>
        <v>0</v>
      </c>
      <c r="G189" s="61">
        <f>VLOOKUP(Items[[#This Row],[Item '#]],'Meters, Meter Boxes &amp; MXU''s'!$B$8:$F$1048576, 5, FALSE)</f>
        <v>0</v>
      </c>
      <c r="H189" s="59" t="s">
        <v>94</v>
      </c>
    </row>
    <row r="190" spans="2:8" ht="25.5" customHeight="1" x14ac:dyDescent="0.2">
      <c r="B190" s="12"/>
      <c r="C190" s="52">
        <v>183</v>
      </c>
      <c r="D190" s="53" t="s">
        <v>499</v>
      </c>
      <c r="E190" s="54">
        <f>VLOOKUP(Items[[#This Row],[Item '#]],'Meters, Meter Boxes &amp; MXU''s'!$B$8:$F$1048576, 3, FALSE)</f>
        <v>0</v>
      </c>
      <c r="F190" s="54">
        <f>VLOOKUP(Items[[#This Row],[Item '#]],'Meters, Meter Boxes &amp; MXU''s'!$B$8:$F$1048576, 4, FALSE)</f>
        <v>0</v>
      </c>
      <c r="G190" s="61">
        <f>VLOOKUP(Items[[#This Row],[Item '#]],'Meters, Meter Boxes &amp; MXU''s'!$B$8:$F$1048576, 5, FALSE)</f>
        <v>0</v>
      </c>
      <c r="H190" s="59" t="s">
        <v>94</v>
      </c>
    </row>
    <row r="191" spans="2:8" ht="25.5" customHeight="1" x14ac:dyDescent="0.2">
      <c r="B191" s="12" t="s">
        <v>208</v>
      </c>
      <c r="C191" s="52">
        <v>184</v>
      </c>
      <c r="D191" s="53" t="s">
        <v>207</v>
      </c>
      <c r="E191" s="54">
        <f>VLOOKUP(Items[[#This Row],[Item '#]],'Meters, Meter Boxes &amp; MXU''s'!$B$8:$F$1048576, 3, FALSE)</f>
        <v>0</v>
      </c>
      <c r="F191" s="54">
        <f>VLOOKUP(Items[[#This Row],[Item '#]],'Meters, Meter Boxes &amp; MXU''s'!$B$8:$F$1048576, 4, FALSE)</f>
        <v>0</v>
      </c>
      <c r="G191" s="61">
        <f>VLOOKUP(Items[[#This Row],[Item '#]],'Meters, Meter Boxes &amp; MXU''s'!$B$8:$F$1048576, 5, FALSE)</f>
        <v>0</v>
      </c>
      <c r="H191" s="59" t="s">
        <v>94</v>
      </c>
    </row>
    <row r="192" spans="2:8" ht="25.5" customHeight="1" x14ac:dyDescent="0.2">
      <c r="B192" s="12" t="s">
        <v>211</v>
      </c>
      <c r="C192" s="52">
        <v>185</v>
      </c>
      <c r="D192" s="53" t="s">
        <v>670</v>
      </c>
      <c r="E192" s="54">
        <f>VLOOKUP(Items[[#This Row],[Item '#]],'Meters, Meter Boxes &amp; MXU''s'!$B$8:$F$1048576, 3, FALSE)</f>
        <v>0</v>
      </c>
      <c r="F192" s="54">
        <f>VLOOKUP(Items[[#This Row],[Item '#]],'Meters, Meter Boxes &amp; MXU''s'!$B$8:$F$1048576, 4, FALSE)</f>
        <v>0</v>
      </c>
      <c r="G192" s="61">
        <f>VLOOKUP(Items[[#This Row],[Item '#]],'Meters, Meter Boxes &amp; MXU''s'!$B$8:$F$1048576, 5, FALSE)</f>
        <v>0</v>
      </c>
      <c r="H192" s="59" t="s">
        <v>94</v>
      </c>
    </row>
    <row r="193" spans="2:8" ht="25.5" customHeight="1" x14ac:dyDescent="0.2">
      <c r="B193" s="12" t="s">
        <v>210</v>
      </c>
      <c r="C193" s="52">
        <v>186</v>
      </c>
      <c r="D193" s="53" t="s">
        <v>209</v>
      </c>
      <c r="E193" s="54">
        <f>VLOOKUP(Items[[#This Row],[Item '#]],'Meters, Meter Boxes &amp; MXU''s'!$B$8:$F$1048576, 3, FALSE)</f>
        <v>0</v>
      </c>
      <c r="F193" s="54">
        <f>VLOOKUP(Items[[#This Row],[Item '#]],'Meters, Meter Boxes &amp; MXU''s'!$B$8:$F$1048576, 4, FALSE)</f>
        <v>0</v>
      </c>
      <c r="G193" s="61">
        <f>VLOOKUP(Items[[#This Row],[Item '#]],'Meters, Meter Boxes &amp; MXU''s'!$B$8:$F$1048576, 5, FALSE)</f>
        <v>0</v>
      </c>
      <c r="H193" s="59" t="s">
        <v>94</v>
      </c>
    </row>
    <row r="194" spans="2:8" ht="25.5" customHeight="1" x14ac:dyDescent="0.2">
      <c r="B194" s="12" t="s">
        <v>211</v>
      </c>
      <c r="C194" s="52">
        <v>187</v>
      </c>
      <c r="D194" s="53" t="s">
        <v>647</v>
      </c>
      <c r="E194" s="54">
        <f>VLOOKUP(Items[[#This Row],[Item '#]],'Meters, Meter Boxes &amp; MXU''s'!$B$8:$F$1048576, 3, FALSE)</f>
        <v>0</v>
      </c>
      <c r="F194" s="54">
        <f>VLOOKUP(Items[[#This Row],[Item '#]],'Meters, Meter Boxes &amp; MXU''s'!$B$8:$F$1048576, 4, FALSE)</f>
        <v>0</v>
      </c>
      <c r="G194" s="61">
        <f>VLOOKUP(Items[[#This Row],[Item '#]],'Meters, Meter Boxes &amp; MXU''s'!$B$8:$F$1048576, 5, FALSE)</f>
        <v>0</v>
      </c>
      <c r="H194" s="59" t="s">
        <v>94</v>
      </c>
    </row>
    <row r="195" spans="2:8" ht="25.5" customHeight="1" x14ac:dyDescent="0.2">
      <c r="B195" s="12" t="s">
        <v>212</v>
      </c>
      <c r="C195" s="52">
        <v>188</v>
      </c>
      <c r="D195" s="53" t="s">
        <v>213</v>
      </c>
      <c r="E195" s="54">
        <f>VLOOKUP(Items[[#This Row],[Item '#]],'Meters, Meter Boxes &amp; MXU''s'!$B$8:$F$1048576, 3, FALSE)</f>
        <v>0</v>
      </c>
      <c r="F195" s="54">
        <f>VLOOKUP(Items[[#This Row],[Item '#]],'Meters, Meter Boxes &amp; MXU''s'!$B$8:$F$1048576, 4, FALSE)</f>
        <v>0</v>
      </c>
      <c r="G195" s="61">
        <f>VLOOKUP(Items[[#This Row],[Item '#]],'Meters, Meter Boxes &amp; MXU''s'!$B$8:$F$1048576, 5, FALSE)</f>
        <v>0</v>
      </c>
      <c r="H195" s="59" t="s">
        <v>94</v>
      </c>
    </row>
    <row r="196" spans="2:8" ht="25.5" customHeight="1" x14ac:dyDescent="0.2">
      <c r="B196" s="12"/>
      <c r="C196" s="52">
        <v>189</v>
      </c>
      <c r="D196" s="53" t="s">
        <v>648</v>
      </c>
      <c r="E196" s="54">
        <f>VLOOKUP(Items[[#This Row],[Item '#]],'Meters, Meter Boxes &amp; MXU''s'!$B$8:$F$1048576, 3, FALSE)</f>
        <v>0</v>
      </c>
      <c r="F196" s="54">
        <f>VLOOKUP(Items[[#This Row],[Item '#]],'Meters, Meter Boxes &amp; MXU''s'!$B$8:$F$1048576, 4, FALSE)</f>
        <v>0</v>
      </c>
      <c r="G196" s="61">
        <f>VLOOKUP(Items[[#This Row],[Item '#]],'Meters, Meter Boxes &amp; MXU''s'!$B$8:$F$1048576, 5, FALSE)</f>
        <v>0</v>
      </c>
      <c r="H196" s="59" t="s">
        <v>94</v>
      </c>
    </row>
    <row r="197" spans="2:8" ht="25.5" customHeight="1" x14ac:dyDescent="0.2">
      <c r="B197" s="12" t="s">
        <v>227</v>
      </c>
      <c r="C197" s="52">
        <v>190</v>
      </c>
      <c r="D197" s="53" t="s">
        <v>228</v>
      </c>
      <c r="E197" s="54">
        <f>VLOOKUP(Items[[#This Row],[Item '#]],'Meters, Meter Boxes &amp; MXU''s'!$B$8:$F$1048576, 3, FALSE)</f>
        <v>0</v>
      </c>
      <c r="F197" s="54">
        <f>VLOOKUP(Items[[#This Row],[Item '#]],'Meters, Meter Boxes &amp; MXU''s'!$B$8:$F$1048576, 4, FALSE)</f>
        <v>0</v>
      </c>
      <c r="G197" s="61">
        <f>VLOOKUP(Items[[#This Row],[Item '#]],'Meters, Meter Boxes &amp; MXU''s'!$B$8:$F$1048576, 5, FALSE)</f>
        <v>0</v>
      </c>
      <c r="H197" s="59" t="s">
        <v>94</v>
      </c>
    </row>
    <row r="198" spans="2:8" ht="25.5" customHeight="1" x14ac:dyDescent="0.2">
      <c r="B198" s="12"/>
      <c r="C198" s="52">
        <v>191</v>
      </c>
      <c r="D198" s="53" t="s">
        <v>650</v>
      </c>
      <c r="E198" s="54">
        <f>VLOOKUP(Items[[#This Row],[Item '#]],'Meters, Meter Boxes &amp; MXU''s'!$B$8:$F$1048576, 3, FALSE)</f>
        <v>0</v>
      </c>
      <c r="F198" s="54">
        <f>VLOOKUP(Items[[#This Row],[Item '#]],'Meters, Meter Boxes &amp; MXU''s'!$B$8:$F$1048576, 4, FALSE)</f>
        <v>0</v>
      </c>
      <c r="G198" s="61">
        <f>VLOOKUP(Items[[#This Row],[Item '#]],'Meters, Meter Boxes &amp; MXU''s'!$B$8:$F$1048576, 5, FALSE)</f>
        <v>0</v>
      </c>
      <c r="H198" s="59" t="s">
        <v>94</v>
      </c>
    </row>
    <row r="199" spans="2:8" ht="25.5" customHeight="1" x14ac:dyDescent="0.2">
      <c r="B199" s="12" t="s">
        <v>229</v>
      </c>
      <c r="C199" s="52">
        <v>192</v>
      </c>
      <c r="D199" s="53" t="s">
        <v>230</v>
      </c>
      <c r="E199" s="54">
        <f>VLOOKUP(Items[[#This Row],[Item '#]],'Meters, Meter Boxes &amp; MXU''s'!$B$8:$F$1048576, 3, FALSE)</f>
        <v>0</v>
      </c>
      <c r="F199" s="54">
        <f>VLOOKUP(Items[[#This Row],[Item '#]],'Meters, Meter Boxes &amp; MXU''s'!$B$8:$F$1048576, 4, FALSE)</f>
        <v>0</v>
      </c>
      <c r="G199" s="61">
        <f>VLOOKUP(Items[[#This Row],[Item '#]],'Meters, Meter Boxes &amp; MXU''s'!$B$8:$F$1048576, 5, FALSE)</f>
        <v>0</v>
      </c>
      <c r="H199" s="59" t="s">
        <v>94</v>
      </c>
    </row>
    <row r="200" spans="2:8" ht="25.5" customHeight="1" x14ac:dyDescent="0.2">
      <c r="B200" s="12" t="s">
        <v>254</v>
      </c>
      <c r="C200" s="52">
        <v>193</v>
      </c>
      <c r="D200" s="53" t="s">
        <v>255</v>
      </c>
      <c r="E200" s="54">
        <f>VLOOKUP(Items[[#This Row],[Item '#]],'Meters, Meter Boxes &amp; MXU''s'!$B$8:$F$1048576, 3, FALSE)</f>
        <v>0</v>
      </c>
      <c r="F200" s="54">
        <f>VLOOKUP(Items[[#This Row],[Item '#]],'Meters, Meter Boxes &amp; MXU''s'!$B$8:$F$1048576, 4, FALSE)</f>
        <v>0</v>
      </c>
      <c r="G200" s="61">
        <f>VLOOKUP(Items[[#This Row],[Item '#]],'Meters, Meter Boxes &amp; MXU''s'!$B$8:$F$1048576, 5, FALSE)</f>
        <v>0</v>
      </c>
      <c r="H200" s="59" t="s">
        <v>94</v>
      </c>
    </row>
    <row r="201" spans="2:8" ht="25.5" customHeight="1" x14ac:dyDescent="0.2">
      <c r="B201" s="12"/>
      <c r="C201" s="52">
        <v>194</v>
      </c>
      <c r="D201" s="53" t="s">
        <v>651</v>
      </c>
      <c r="E201" s="54">
        <f>VLOOKUP(Items[[#This Row],[Item '#]],'Meters, Meter Boxes &amp; MXU''s'!$B$8:$F$1048576, 3, FALSE)</f>
        <v>0</v>
      </c>
      <c r="F201" s="54">
        <f>VLOOKUP(Items[[#This Row],[Item '#]],'Meters, Meter Boxes &amp; MXU''s'!$B$8:$F$1048576, 4, FALSE)</f>
        <v>0</v>
      </c>
      <c r="G201" s="61">
        <f>VLOOKUP(Items[[#This Row],[Item '#]],'Meters, Meter Boxes &amp; MXU''s'!$B$8:$F$1048576, 5, FALSE)</f>
        <v>0</v>
      </c>
      <c r="H201" s="59" t="s">
        <v>94</v>
      </c>
    </row>
    <row r="202" spans="2:8" ht="25.5" customHeight="1" x14ac:dyDescent="0.2">
      <c r="B202" s="12" t="s">
        <v>256</v>
      </c>
      <c r="C202" s="52">
        <v>195</v>
      </c>
      <c r="D202" s="53" t="s">
        <v>257</v>
      </c>
      <c r="E202" s="54">
        <f>VLOOKUP(Items[[#This Row],[Item '#]],'Meters, Meter Boxes &amp; MXU''s'!$B$8:$F$1048576, 3, FALSE)</f>
        <v>0</v>
      </c>
      <c r="F202" s="54">
        <f>VLOOKUP(Items[[#This Row],[Item '#]],'Meters, Meter Boxes &amp; MXU''s'!$B$8:$F$1048576, 4, FALSE)</f>
        <v>0</v>
      </c>
      <c r="G202" s="61">
        <f>VLOOKUP(Items[[#This Row],[Item '#]],'Meters, Meter Boxes &amp; MXU''s'!$B$8:$F$1048576, 5, FALSE)</f>
        <v>0</v>
      </c>
      <c r="H202" s="59" t="s">
        <v>94</v>
      </c>
    </row>
    <row r="203" spans="2:8" ht="25.5" customHeight="1" x14ac:dyDescent="0.2">
      <c r="B203" s="12" t="s">
        <v>256</v>
      </c>
      <c r="C203" s="52">
        <v>196</v>
      </c>
      <c r="D203" s="53" t="s">
        <v>649</v>
      </c>
      <c r="E203" s="54">
        <f>VLOOKUP(Items[[#This Row],[Item '#]],'Meters, Meter Boxes &amp; MXU''s'!$B$8:$F$1048576, 3, FALSE)</f>
        <v>0</v>
      </c>
      <c r="F203" s="54">
        <f>VLOOKUP(Items[[#This Row],[Item '#]],'Meters, Meter Boxes &amp; MXU''s'!$B$8:$F$1048576, 4, FALSE)</f>
        <v>0</v>
      </c>
      <c r="G203" s="61">
        <f>VLOOKUP(Items[[#This Row],[Item '#]],'Meters, Meter Boxes &amp; MXU''s'!$B$8:$F$1048576, 5, FALSE)</f>
        <v>0</v>
      </c>
      <c r="H203" s="59" t="s">
        <v>94</v>
      </c>
    </row>
    <row r="204" spans="2:8" ht="25.5" customHeight="1" x14ac:dyDescent="0.2">
      <c r="B204" s="12" t="s">
        <v>256</v>
      </c>
      <c r="C204" s="52">
        <v>197</v>
      </c>
      <c r="D204" s="53" t="s">
        <v>652</v>
      </c>
      <c r="E204" s="54">
        <f>VLOOKUP(Items[[#This Row],[Item '#]],'Meters, Meter Boxes &amp; MXU''s'!$B$8:$F$1048576, 3, FALSE)</f>
        <v>0</v>
      </c>
      <c r="F204" s="54">
        <f>VLOOKUP(Items[[#This Row],[Item '#]],'Meters, Meter Boxes &amp; MXU''s'!$B$8:$F$1048576, 4, FALSE)</f>
        <v>0</v>
      </c>
      <c r="G204" s="61">
        <f>VLOOKUP(Items[[#This Row],[Item '#]],'Meters, Meter Boxes &amp; MXU''s'!$B$8:$F$1048576, 5, FALSE)</f>
        <v>0</v>
      </c>
      <c r="H204" s="59" t="s">
        <v>94</v>
      </c>
    </row>
    <row r="205" spans="2:8" ht="25.5" customHeight="1" x14ac:dyDescent="0.2">
      <c r="B205" s="12"/>
      <c r="C205" s="52">
        <v>198</v>
      </c>
      <c r="D205" s="53" t="s">
        <v>132</v>
      </c>
      <c r="E205" s="54">
        <f>VLOOKUP(Items[[#This Row],[Item '#]],'Repair Material'!$B$8:$F$1048576, 3, FALSE)</f>
        <v>0</v>
      </c>
      <c r="F205" s="54">
        <f>VLOOKUP(Items[[#This Row],[Item '#]],'Repair Material'!$B$8:$F$1048576, 4, FALSE)</f>
        <v>0</v>
      </c>
      <c r="G205" s="61">
        <f>VLOOKUP(Items[[#This Row],[Item '#]],'Repair Material'!$B$8:$F$1048576, 5, FALSE)</f>
        <v>0</v>
      </c>
      <c r="H205" s="59" t="s">
        <v>81</v>
      </c>
    </row>
    <row r="206" spans="2:8" ht="25.5" customHeight="1" x14ac:dyDescent="0.2">
      <c r="B206" s="12"/>
      <c r="C206" s="52">
        <v>199</v>
      </c>
      <c r="D206" s="53" t="s">
        <v>134</v>
      </c>
      <c r="E206" s="54">
        <f>VLOOKUP(Items[[#This Row],[Item '#]],'Repair Material'!$B$8:$F$1048576, 3, FALSE)</f>
        <v>0</v>
      </c>
      <c r="F206" s="54">
        <f>VLOOKUP(Items[[#This Row],[Item '#]],'Repair Material'!$B$8:$F$1048576, 4, FALSE)</f>
        <v>0</v>
      </c>
      <c r="G206" s="61">
        <f>VLOOKUP(Items[[#This Row],[Item '#]],'Repair Material'!$B$8:$F$1048576, 5, FALSE)</f>
        <v>0</v>
      </c>
      <c r="H206" s="59" t="s">
        <v>81</v>
      </c>
    </row>
    <row r="207" spans="2:8" ht="25.5" customHeight="1" x14ac:dyDescent="0.2">
      <c r="B207" s="12"/>
      <c r="C207" s="52">
        <v>200</v>
      </c>
      <c r="D207" s="53" t="s">
        <v>617</v>
      </c>
      <c r="E207" s="54">
        <f>VLOOKUP(Items[[#This Row],[Item '#]],'Repair Material'!$B$8:$F$1048576, 3, FALSE)</f>
        <v>0</v>
      </c>
      <c r="F207" s="54">
        <f>VLOOKUP(Items[[#This Row],[Item '#]],'Repair Material'!$B$8:$F$1048576, 4, FALSE)</f>
        <v>0</v>
      </c>
      <c r="G207" s="61">
        <f>VLOOKUP(Items[[#This Row],[Item '#]],'Repair Material'!$B$8:$F$1048576, 5, FALSE)</f>
        <v>0</v>
      </c>
      <c r="H207" s="59" t="s">
        <v>81</v>
      </c>
    </row>
    <row r="208" spans="2:8" ht="25.5" customHeight="1" x14ac:dyDescent="0.2">
      <c r="B208" s="12"/>
      <c r="C208" s="52">
        <v>201</v>
      </c>
      <c r="D208" s="53" t="s">
        <v>618</v>
      </c>
      <c r="E208" s="54">
        <f>VLOOKUP(Items[[#This Row],[Item '#]],'Repair Material'!$B$8:$F$1048576, 3, FALSE)</f>
        <v>0</v>
      </c>
      <c r="F208" s="54">
        <f>VLOOKUP(Items[[#This Row],[Item '#]],'Repair Material'!$B$8:$F$1048576, 4, FALSE)</f>
        <v>0</v>
      </c>
      <c r="G208" s="61">
        <f>VLOOKUP(Items[[#This Row],[Item '#]],'Repair Material'!$B$8:$F$1048576, 5, FALSE)</f>
        <v>0</v>
      </c>
      <c r="H208" s="59" t="s">
        <v>81</v>
      </c>
    </row>
    <row r="209" spans="2:8" ht="25.5" customHeight="1" x14ac:dyDescent="0.2">
      <c r="B209" s="12"/>
      <c r="C209" s="52">
        <v>202</v>
      </c>
      <c r="D209" s="53" t="s">
        <v>619</v>
      </c>
      <c r="E209" s="54">
        <f>VLOOKUP(Items[[#This Row],[Item '#]],'Repair Material'!$B$8:$F$1048576, 3, FALSE)</f>
        <v>0</v>
      </c>
      <c r="F209" s="54">
        <f>VLOOKUP(Items[[#This Row],[Item '#]],'Repair Material'!$B$8:$F$1048576, 4, FALSE)</f>
        <v>0</v>
      </c>
      <c r="G209" s="61">
        <f>VLOOKUP(Items[[#This Row],[Item '#]],'Repair Material'!$B$8:$F$1048576, 5, FALSE)</f>
        <v>0</v>
      </c>
      <c r="H209" s="59" t="s">
        <v>81</v>
      </c>
    </row>
    <row r="210" spans="2:8" ht="25.5" customHeight="1" x14ac:dyDescent="0.2">
      <c r="B210" s="12"/>
      <c r="C210" s="52">
        <v>203</v>
      </c>
      <c r="D210" s="53" t="s">
        <v>620</v>
      </c>
      <c r="E210" s="54">
        <f>VLOOKUP(Items[[#This Row],[Item '#]],'Repair Material'!$B$8:$F$1048576, 3, FALSE)</f>
        <v>0</v>
      </c>
      <c r="F210" s="54">
        <f>VLOOKUP(Items[[#This Row],[Item '#]],'Repair Material'!$B$8:$F$1048576, 4, FALSE)</f>
        <v>0</v>
      </c>
      <c r="G210" s="61">
        <f>VLOOKUP(Items[[#This Row],[Item '#]],'Repair Material'!$B$8:$F$1048576, 5, FALSE)</f>
        <v>0</v>
      </c>
      <c r="H210" s="59" t="s">
        <v>81</v>
      </c>
    </row>
    <row r="211" spans="2:8" ht="25.5" customHeight="1" x14ac:dyDescent="0.2">
      <c r="B211" s="12"/>
      <c r="C211" s="52">
        <v>204</v>
      </c>
      <c r="D211" s="53" t="s">
        <v>621</v>
      </c>
      <c r="E211" s="54">
        <f>VLOOKUP(Items[[#This Row],[Item '#]],'Repair Material'!$B$8:$F$1048576, 3, FALSE)</f>
        <v>0</v>
      </c>
      <c r="F211" s="54">
        <f>VLOOKUP(Items[[#This Row],[Item '#]],'Repair Material'!$B$8:$F$1048576, 4, FALSE)</f>
        <v>0</v>
      </c>
      <c r="G211" s="61">
        <f>VLOOKUP(Items[[#This Row],[Item '#]],'Repair Material'!$B$8:$F$1048576, 5, FALSE)</f>
        <v>0</v>
      </c>
      <c r="H211" s="59" t="s">
        <v>81</v>
      </c>
    </row>
    <row r="212" spans="2:8" ht="25.5" customHeight="1" x14ac:dyDescent="0.2">
      <c r="B212" s="12"/>
      <c r="C212" s="52">
        <v>205</v>
      </c>
      <c r="D212" s="53" t="s">
        <v>622</v>
      </c>
      <c r="E212" s="54">
        <f>VLOOKUP(Items[[#This Row],[Item '#]],'Repair Material'!$B$8:$F$1048576, 3, FALSE)</f>
        <v>0</v>
      </c>
      <c r="F212" s="54">
        <f>VLOOKUP(Items[[#This Row],[Item '#]],'Repair Material'!$B$8:$F$1048576, 4, FALSE)</f>
        <v>0</v>
      </c>
      <c r="G212" s="61">
        <f>VLOOKUP(Items[[#This Row],[Item '#]],'Repair Material'!$B$8:$F$1048576, 5, FALSE)</f>
        <v>0</v>
      </c>
      <c r="H212" s="59" t="s">
        <v>81</v>
      </c>
    </row>
    <row r="213" spans="2:8" ht="25.5" customHeight="1" x14ac:dyDescent="0.2">
      <c r="B213" s="12"/>
      <c r="C213" s="52">
        <v>206</v>
      </c>
      <c r="D213" s="53" t="s">
        <v>623</v>
      </c>
      <c r="E213" s="54">
        <f>VLOOKUP(Items[[#This Row],[Item '#]],'Repair Material'!$B$8:$F$1048576, 3, FALSE)</f>
        <v>0</v>
      </c>
      <c r="F213" s="54">
        <f>VLOOKUP(Items[[#This Row],[Item '#]],'Repair Material'!$B$8:$F$1048576, 4, FALSE)</f>
        <v>0</v>
      </c>
      <c r="G213" s="61">
        <f>VLOOKUP(Items[[#This Row],[Item '#]],'Repair Material'!$B$8:$F$1048576, 5, FALSE)</f>
        <v>0</v>
      </c>
      <c r="H213" s="59" t="s">
        <v>81</v>
      </c>
    </row>
    <row r="214" spans="2:8" ht="25.5" customHeight="1" x14ac:dyDescent="0.2">
      <c r="B214" s="12"/>
      <c r="C214" s="52">
        <v>207</v>
      </c>
      <c r="D214" s="53" t="s">
        <v>624</v>
      </c>
      <c r="E214" s="54">
        <f>VLOOKUP(Items[[#This Row],[Item '#]],'Repair Material'!$B$8:$F$1048576, 3, FALSE)</f>
        <v>0</v>
      </c>
      <c r="F214" s="54">
        <f>VLOOKUP(Items[[#This Row],[Item '#]],'Repair Material'!$B$8:$F$1048576, 4, FALSE)</f>
        <v>0</v>
      </c>
      <c r="G214" s="61">
        <f>VLOOKUP(Items[[#This Row],[Item '#]],'Repair Material'!$B$8:$F$1048576, 5, FALSE)</f>
        <v>0</v>
      </c>
      <c r="H214" s="59" t="s">
        <v>81</v>
      </c>
    </row>
    <row r="215" spans="2:8" ht="25.5" customHeight="1" x14ac:dyDescent="0.2">
      <c r="B215" s="12"/>
      <c r="C215" s="52">
        <v>208</v>
      </c>
      <c r="D215" s="53" t="s">
        <v>625</v>
      </c>
      <c r="E215" s="54">
        <f>VLOOKUP(Items[[#This Row],[Item '#]],'Repair Material'!$B$8:$F$1048576, 3, FALSE)</f>
        <v>0</v>
      </c>
      <c r="F215" s="54">
        <f>VLOOKUP(Items[[#This Row],[Item '#]],'Repair Material'!$B$8:$F$1048576, 4, FALSE)</f>
        <v>0</v>
      </c>
      <c r="G215" s="61">
        <f>VLOOKUP(Items[[#This Row],[Item '#]],'Repair Material'!$B$8:$F$1048576, 5, FALSE)</f>
        <v>0</v>
      </c>
      <c r="H215" s="59" t="s">
        <v>81</v>
      </c>
    </row>
    <row r="216" spans="2:8" ht="25.5" customHeight="1" x14ac:dyDescent="0.2">
      <c r="B216" s="12"/>
      <c r="C216" s="52">
        <v>209</v>
      </c>
      <c r="D216" s="53" t="s">
        <v>626</v>
      </c>
      <c r="E216" s="54">
        <f>VLOOKUP(Items[[#This Row],[Item '#]],'Repair Material'!$B$8:$F$1048576, 3, FALSE)</f>
        <v>0</v>
      </c>
      <c r="F216" s="54">
        <f>VLOOKUP(Items[[#This Row],[Item '#]],'Repair Material'!$B$8:$F$1048576, 4, FALSE)</f>
        <v>0</v>
      </c>
      <c r="G216" s="61">
        <f>VLOOKUP(Items[[#This Row],[Item '#]],'Repair Material'!$B$8:$F$1048576, 5, FALSE)</f>
        <v>0</v>
      </c>
      <c r="H216" s="59" t="s">
        <v>81</v>
      </c>
    </row>
    <row r="217" spans="2:8" ht="25.5" customHeight="1" x14ac:dyDescent="0.2">
      <c r="B217" s="12"/>
      <c r="C217" s="52">
        <v>210</v>
      </c>
      <c r="D217" s="53" t="s">
        <v>627</v>
      </c>
      <c r="E217" s="54">
        <f>VLOOKUP(Items[[#This Row],[Item '#]],'Repair Material'!$B$8:$F$1048576, 3, FALSE)</f>
        <v>0</v>
      </c>
      <c r="F217" s="54">
        <f>VLOOKUP(Items[[#This Row],[Item '#]],'Repair Material'!$B$8:$F$1048576, 4, FALSE)</f>
        <v>0</v>
      </c>
      <c r="G217" s="61">
        <f>VLOOKUP(Items[[#This Row],[Item '#]],'Repair Material'!$B$8:$F$1048576, 5, FALSE)</f>
        <v>0</v>
      </c>
      <c r="H217" s="59" t="s">
        <v>81</v>
      </c>
    </row>
    <row r="218" spans="2:8" ht="25.5" customHeight="1" x14ac:dyDescent="0.2">
      <c r="B218" s="12"/>
      <c r="C218" s="52">
        <v>211</v>
      </c>
      <c r="D218" s="53" t="s">
        <v>628</v>
      </c>
      <c r="E218" s="54">
        <f>VLOOKUP(Items[[#This Row],[Item '#]],'Repair Material'!$B$8:$F$1048576, 3, FALSE)</f>
        <v>0</v>
      </c>
      <c r="F218" s="54">
        <f>VLOOKUP(Items[[#This Row],[Item '#]],'Repair Material'!$B$8:$F$1048576, 4, FALSE)</f>
        <v>0</v>
      </c>
      <c r="G218" s="61">
        <f>VLOOKUP(Items[[#This Row],[Item '#]],'Repair Material'!$B$8:$F$1048576, 5, FALSE)</f>
        <v>0</v>
      </c>
      <c r="H218" s="59" t="s">
        <v>81</v>
      </c>
    </row>
    <row r="219" spans="2:8" ht="25.5" customHeight="1" x14ac:dyDescent="0.2">
      <c r="B219" s="12"/>
      <c r="C219" s="52">
        <v>212</v>
      </c>
      <c r="D219" s="53" t="s">
        <v>133</v>
      </c>
      <c r="E219" s="54">
        <f>VLOOKUP(Items[[#This Row],[Item '#]],'Repair Material'!$B$8:$F$1048576, 3, FALSE)</f>
        <v>0</v>
      </c>
      <c r="F219" s="54">
        <f>VLOOKUP(Items[[#This Row],[Item '#]],'Repair Material'!$B$8:$F$1048576, 4, FALSE)</f>
        <v>0</v>
      </c>
      <c r="G219" s="61">
        <f>VLOOKUP(Items[[#This Row],[Item '#]],'Repair Material'!$B$8:$F$1048576, 5, FALSE)</f>
        <v>0</v>
      </c>
      <c r="H219" s="59" t="s">
        <v>81</v>
      </c>
    </row>
    <row r="220" spans="2:8" ht="25.5" customHeight="1" x14ac:dyDescent="0.2">
      <c r="B220" s="12"/>
      <c r="C220" s="52">
        <v>213</v>
      </c>
      <c r="D220" s="53" t="s">
        <v>629</v>
      </c>
      <c r="E220" s="54">
        <f>VLOOKUP(Items[[#This Row],[Item '#]],'Repair Material'!$B$8:$F$1048576, 3, FALSE)</f>
        <v>0</v>
      </c>
      <c r="F220" s="54">
        <f>VLOOKUP(Items[[#This Row],[Item '#]],'Repair Material'!$B$8:$F$1048576, 4, FALSE)</f>
        <v>0</v>
      </c>
      <c r="G220" s="61">
        <f>VLOOKUP(Items[[#This Row],[Item '#]],'Repair Material'!$B$8:$F$1048576, 5, FALSE)</f>
        <v>0</v>
      </c>
      <c r="H220" s="59" t="s">
        <v>81</v>
      </c>
    </row>
    <row r="221" spans="2:8" ht="25.5" customHeight="1" x14ac:dyDescent="0.2">
      <c r="B221" s="12"/>
      <c r="C221" s="52">
        <v>214</v>
      </c>
      <c r="D221" s="53" t="s">
        <v>630</v>
      </c>
      <c r="E221" s="54">
        <f>VLOOKUP(Items[[#This Row],[Item '#]],'Repair Material'!$B$8:$F$1048576, 3, FALSE)</f>
        <v>0</v>
      </c>
      <c r="F221" s="54">
        <f>VLOOKUP(Items[[#This Row],[Item '#]],'Repair Material'!$B$8:$F$1048576, 4, FALSE)</f>
        <v>0</v>
      </c>
      <c r="G221" s="61">
        <f>VLOOKUP(Items[[#This Row],[Item '#]],'Repair Material'!$B$8:$F$1048576, 5, FALSE)</f>
        <v>0</v>
      </c>
      <c r="H221" s="59" t="s">
        <v>81</v>
      </c>
    </row>
    <row r="222" spans="2:8" ht="25.5" customHeight="1" x14ac:dyDescent="0.2">
      <c r="B222" s="12"/>
      <c r="C222" s="52">
        <v>215</v>
      </c>
      <c r="D222" s="53" t="s">
        <v>631</v>
      </c>
      <c r="E222" s="54">
        <f>VLOOKUP(Items[[#This Row],[Item '#]],'Repair Material'!$B$8:$F$1048576, 3, FALSE)</f>
        <v>0</v>
      </c>
      <c r="F222" s="54">
        <f>VLOOKUP(Items[[#This Row],[Item '#]],'Repair Material'!$B$8:$F$1048576, 4, FALSE)</f>
        <v>0</v>
      </c>
      <c r="G222" s="61">
        <f>VLOOKUP(Items[[#This Row],[Item '#]],'Repair Material'!$B$8:$F$1048576, 5, FALSE)</f>
        <v>0</v>
      </c>
      <c r="H222" s="59" t="s">
        <v>81</v>
      </c>
    </row>
    <row r="223" spans="2:8" ht="25.5" customHeight="1" x14ac:dyDescent="0.2">
      <c r="B223" s="12"/>
      <c r="C223" s="52">
        <v>216</v>
      </c>
      <c r="D223" s="53" t="s">
        <v>632</v>
      </c>
      <c r="E223" s="54">
        <f>VLOOKUP(Items[[#This Row],[Item '#]],'Repair Material'!$B$8:$F$1048576, 3, FALSE)</f>
        <v>0</v>
      </c>
      <c r="F223" s="54">
        <f>VLOOKUP(Items[[#This Row],[Item '#]],'Repair Material'!$B$8:$F$1048576, 4, FALSE)</f>
        <v>0</v>
      </c>
      <c r="G223" s="61">
        <f>VLOOKUP(Items[[#This Row],[Item '#]],'Repair Material'!$B$8:$F$1048576, 5, FALSE)</f>
        <v>0</v>
      </c>
      <c r="H223" s="59" t="s">
        <v>81</v>
      </c>
    </row>
    <row r="224" spans="2:8" ht="25.5" customHeight="1" x14ac:dyDescent="0.2">
      <c r="B224" s="12"/>
      <c r="C224" s="52">
        <v>217</v>
      </c>
      <c r="D224" s="53" t="s">
        <v>633</v>
      </c>
      <c r="E224" s="54">
        <f>VLOOKUP(Items[[#This Row],[Item '#]],'Repair Material'!$B$8:$F$1048576, 3, FALSE)</f>
        <v>0</v>
      </c>
      <c r="F224" s="54">
        <f>VLOOKUP(Items[[#This Row],[Item '#]],'Repair Material'!$B$8:$F$1048576, 4, FALSE)</f>
        <v>0</v>
      </c>
      <c r="G224" s="61">
        <f>VLOOKUP(Items[[#This Row],[Item '#]],'Repair Material'!$B$8:$F$1048576, 5, FALSE)</f>
        <v>0</v>
      </c>
      <c r="H224" s="59" t="s">
        <v>81</v>
      </c>
    </row>
    <row r="225" spans="2:8" ht="25.5" customHeight="1" x14ac:dyDescent="0.2">
      <c r="B225" s="12"/>
      <c r="C225" s="52">
        <v>218</v>
      </c>
      <c r="D225" s="53" t="s">
        <v>638</v>
      </c>
      <c r="E225" s="54">
        <f>VLOOKUP(Items[[#This Row],[Item '#]],'Repair Material'!$B$8:$F$1048576, 3, FALSE)</f>
        <v>0</v>
      </c>
      <c r="F225" s="54">
        <f>VLOOKUP(Items[[#This Row],[Item '#]],'Repair Material'!$B$8:$F$1048576, 4, FALSE)</f>
        <v>0</v>
      </c>
      <c r="G225" s="61">
        <f>VLOOKUP(Items[[#This Row],[Item '#]],'Repair Material'!$B$8:$F$1048576, 5, FALSE)</f>
        <v>0</v>
      </c>
      <c r="H225" s="59" t="s">
        <v>81</v>
      </c>
    </row>
    <row r="226" spans="2:8" ht="25.5" customHeight="1" x14ac:dyDescent="0.2">
      <c r="B226" s="12"/>
      <c r="C226" s="52">
        <v>219</v>
      </c>
      <c r="D226" s="53" t="s">
        <v>526</v>
      </c>
      <c r="E226" s="54">
        <f>VLOOKUP(Items[[#This Row],[Item '#]],'Repair Material'!$B$8:$F$1048576, 3, FALSE)</f>
        <v>0</v>
      </c>
      <c r="F226" s="54">
        <f>VLOOKUP(Items[[#This Row],[Item '#]],'Repair Material'!$B$8:$F$1048576, 4, FALSE)</f>
        <v>0</v>
      </c>
      <c r="G226" s="61">
        <f>VLOOKUP(Items[[#This Row],[Item '#]],'Repair Material'!$B$8:$F$1048576, 5, FALSE)</f>
        <v>0</v>
      </c>
      <c r="H226" s="59" t="s">
        <v>81</v>
      </c>
    </row>
    <row r="227" spans="2:8" ht="25.5" customHeight="1" x14ac:dyDescent="0.2">
      <c r="B227" s="12"/>
      <c r="C227" s="52">
        <v>220</v>
      </c>
      <c r="D227" s="53" t="s">
        <v>639</v>
      </c>
      <c r="E227" s="54">
        <f>VLOOKUP(Items[[#This Row],[Item '#]],'Repair Material'!$B$8:$F$1048576, 3, FALSE)</f>
        <v>0</v>
      </c>
      <c r="F227" s="54">
        <f>VLOOKUP(Items[[#This Row],[Item '#]],'Repair Material'!$B$8:$F$1048576, 4, FALSE)</f>
        <v>0</v>
      </c>
      <c r="G227" s="61">
        <f>VLOOKUP(Items[[#This Row],[Item '#]],'Repair Material'!$B$8:$F$1048576, 5, FALSE)</f>
        <v>0</v>
      </c>
      <c r="H227" s="59" t="s">
        <v>81</v>
      </c>
    </row>
    <row r="228" spans="2:8" ht="25.5" customHeight="1" x14ac:dyDescent="0.2">
      <c r="B228" s="12"/>
      <c r="C228" s="52">
        <v>221</v>
      </c>
      <c r="D228" s="53" t="s">
        <v>640</v>
      </c>
      <c r="E228" s="54">
        <f>VLOOKUP(Items[[#This Row],[Item '#]],'Repair Material'!$B$8:$F$1048576, 3, FALSE)</f>
        <v>0</v>
      </c>
      <c r="F228" s="54">
        <f>VLOOKUP(Items[[#This Row],[Item '#]],'Repair Material'!$B$8:$F$1048576, 4, FALSE)</f>
        <v>0</v>
      </c>
      <c r="G228" s="61">
        <f>VLOOKUP(Items[[#This Row],[Item '#]],'Repair Material'!$B$8:$F$1048576, 5, FALSE)</f>
        <v>0</v>
      </c>
      <c r="H228" s="59" t="s">
        <v>81</v>
      </c>
    </row>
    <row r="229" spans="2:8" ht="25.5" customHeight="1" x14ac:dyDescent="0.2">
      <c r="B229" s="12"/>
      <c r="C229" s="52">
        <v>222</v>
      </c>
      <c r="D229" s="53" t="s">
        <v>179</v>
      </c>
      <c r="E229" s="54">
        <f>VLOOKUP(Items[[#This Row],[Item '#]],'Repair Material'!$B$8:$F$1048576, 3, FALSE)</f>
        <v>0</v>
      </c>
      <c r="F229" s="54">
        <f>VLOOKUP(Items[[#This Row],[Item '#]],'Repair Material'!$B$8:$F$1048576, 4, FALSE)</f>
        <v>0</v>
      </c>
      <c r="G229" s="61">
        <f>VLOOKUP(Items[[#This Row],[Item '#]],'Repair Material'!$B$8:$F$1048576, 5, FALSE)</f>
        <v>0</v>
      </c>
      <c r="H229" s="59" t="s">
        <v>81</v>
      </c>
    </row>
    <row r="230" spans="2:8" ht="25.5" customHeight="1" x14ac:dyDescent="0.2">
      <c r="B230" s="12"/>
      <c r="C230" s="52">
        <v>223</v>
      </c>
      <c r="D230" s="53" t="s">
        <v>135</v>
      </c>
      <c r="E230" s="54">
        <f>VLOOKUP(Items[[#This Row],[Item '#]],'Repair Material'!$B$8:$F$1048576, 3, FALSE)</f>
        <v>0</v>
      </c>
      <c r="F230" s="54">
        <f>VLOOKUP(Items[[#This Row],[Item '#]],'Repair Material'!$B$8:$F$1048576, 4, FALSE)</f>
        <v>0</v>
      </c>
      <c r="G230" s="61">
        <f>VLOOKUP(Items[[#This Row],[Item '#]],'Repair Material'!$B$8:$F$1048576, 5, FALSE)</f>
        <v>0</v>
      </c>
      <c r="H230" s="59" t="s">
        <v>81</v>
      </c>
    </row>
    <row r="231" spans="2:8" ht="25.5" customHeight="1" x14ac:dyDescent="0.2">
      <c r="B231" s="12"/>
      <c r="C231" s="52">
        <v>224</v>
      </c>
      <c r="D231" s="53" t="s">
        <v>180</v>
      </c>
      <c r="E231" s="54">
        <f>VLOOKUP(Items[[#This Row],[Item '#]],'Repair Material'!$B$8:$F$1048576, 3, FALSE)</f>
        <v>0</v>
      </c>
      <c r="F231" s="54">
        <f>VLOOKUP(Items[[#This Row],[Item '#]],'Repair Material'!$B$8:$F$1048576, 4, FALSE)</f>
        <v>0</v>
      </c>
      <c r="G231" s="61">
        <f>VLOOKUP(Items[[#This Row],[Item '#]],'Repair Material'!$B$8:$F$1048576, 5, FALSE)</f>
        <v>0</v>
      </c>
      <c r="H231" s="59" t="s">
        <v>81</v>
      </c>
    </row>
    <row r="232" spans="2:8" ht="25.5" customHeight="1" x14ac:dyDescent="0.2">
      <c r="B232" s="12" t="s">
        <v>241</v>
      </c>
      <c r="C232" s="52">
        <v>225</v>
      </c>
      <c r="D232" s="53" t="s">
        <v>242</v>
      </c>
      <c r="E232" s="54">
        <f>VLOOKUP(Items[[#This Row],[Item '#]],'Repair Material'!$B$8:$F$1048576, 3, FALSE)</f>
        <v>0</v>
      </c>
      <c r="F232" s="54">
        <f>VLOOKUP(Items[[#This Row],[Item '#]],'Repair Material'!$B$8:$F$1048576, 4, FALSE)</f>
        <v>0</v>
      </c>
      <c r="G232" s="61">
        <f>VLOOKUP(Items[[#This Row],[Item '#]],'Repair Material'!$B$8:$F$1048576, 5, FALSE)</f>
        <v>0</v>
      </c>
      <c r="H232" s="60" t="s">
        <v>81</v>
      </c>
    </row>
    <row r="233" spans="2:8" ht="25.5" customHeight="1" x14ac:dyDescent="0.2">
      <c r="B233" s="12"/>
      <c r="C233" s="52">
        <v>226</v>
      </c>
      <c r="D233" s="53" t="s">
        <v>181</v>
      </c>
      <c r="E233" s="54">
        <f>VLOOKUP(Items[[#This Row],[Item '#]],'Repair Material'!$B$8:$F$1048576, 3, FALSE)</f>
        <v>0</v>
      </c>
      <c r="F233" s="54">
        <f>VLOOKUP(Items[[#This Row],[Item '#]],'Repair Material'!$B$8:$F$1048576, 4, FALSE)</f>
        <v>0</v>
      </c>
      <c r="G233" s="61">
        <f>VLOOKUP(Items[[#This Row],[Item '#]],'Repair Material'!$B$8:$F$1048576, 5, FALSE)</f>
        <v>0</v>
      </c>
      <c r="H233" s="59" t="s">
        <v>81</v>
      </c>
    </row>
    <row r="234" spans="2:8" ht="25.5" customHeight="1" x14ac:dyDescent="0.2">
      <c r="B234" s="12"/>
      <c r="C234" s="52">
        <v>227</v>
      </c>
      <c r="D234" s="53" t="s">
        <v>182</v>
      </c>
      <c r="E234" s="54">
        <f>VLOOKUP(Items[[#This Row],[Item '#]],'Repair Material'!$B$8:$F$1048576, 3, FALSE)</f>
        <v>0</v>
      </c>
      <c r="F234" s="54">
        <f>VLOOKUP(Items[[#This Row],[Item '#]],'Repair Material'!$B$8:$F$1048576, 4, FALSE)</f>
        <v>0</v>
      </c>
      <c r="G234" s="61">
        <f>VLOOKUP(Items[[#This Row],[Item '#]],'Repair Material'!$B$8:$F$1048576, 5, FALSE)</f>
        <v>0</v>
      </c>
      <c r="H234" s="59" t="s">
        <v>81</v>
      </c>
    </row>
    <row r="235" spans="2:8" ht="25.5" customHeight="1" x14ac:dyDescent="0.2">
      <c r="B235" s="12"/>
      <c r="C235" s="52">
        <v>228</v>
      </c>
      <c r="D235" s="53" t="s">
        <v>136</v>
      </c>
      <c r="E235" s="54">
        <f>VLOOKUP(Items[[#This Row],[Item '#]],'Repair Material'!$B$8:$F$1048576, 3, FALSE)</f>
        <v>0</v>
      </c>
      <c r="F235" s="54">
        <f>VLOOKUP(Items[[#This Row],[Item '#]],'Repair Material'!$B$8:$F$1048576, 4, FALSE)</f>
        <v>0</v>
      </c>
      <c r="G235" s="61">
        <f>VLOOKUP(Items[[#This Row],[Item '#]],'Repair Material'!$B$8:$F$1048576, 5, FALSE)</f>
        <v>0</v>
      </c>
      <c r="H235" s="59" t="s">
        <v>81</v>
      </c>
    </row>
    <row r="236" spans="2:8" ht="25.5" customHeight="1" x14ac:dyDescent="0.2">
      <c r="B236" s="12"/>
      <c r="C236" s="52">
        <v>229</v>
      </c>
      <c r="D236" s="53" t="s">
        <v>137</v>
      </c>
      <c r="E236" s="54">
        <f>VLOOKUP(Items[[#This Row],[Item '#]],'Repair Material'!$B$8:$F$1048576, 3, FALSE)</f>
        <v>0</v>
      </c>
      <c r="F236" s="54">
        <f>VLOOKUP(Items[[#This Row],[Item '#]],'Repair Material'!$B$8:$F$1048576, 4, FALSE)</f>
        <v>0</v>
      </c>
      <c r="G236" s="61">
        <f>VLOOKUP(Items[[#This Row],[Item '#]],'Repair Material'!$B$8:$F$1048576, 5, FALSE)</f>
        <v>0</v>
      </c>
      <c r="H236" s="59" t="s">
        <v>81</v>
      </c>
    </row>
    <row r="237" spans="2:8" ht="25.5" customHeight="1" x14ac:dyDescent="0.2">
      <c r="B237" s="12"/>
      <c r="C237" s="52">
        <v>230</v>
      </c>
      <c r="D237" s="53" t="s">
        <v>637</v>
      </c>
      <c r="E237" s="54">
        <f>VLOOKUP(Items[[#This Row],[Item '#]],'Repair Material'!$B$8:$F$1048576, 3, FALSE)</f>
        <v>0</v>
      </c>
      <c r="F237" s="54">
        <f>VLOOKUP(Items[[#This Row],[Item '#]],'Repair Material'!$B$8:$F$1048576, 4, FALSE)</f>
        <v>0</v>
      </c>
      <c r="G237" s="61">
        <f>VLOOKUP(Items[[#This Row],[Item '#]],'Repair Material'!$B$8:$F$1048576, 5, FALSE)</f>
        <v>0</v>
      </c>
      <c r="H237" s="59" t="s">
        <v>81</v>
      </c>
    </row>
    <row r="238" spans="2:8" ht="25.5" customHeight="1" x14ac:dyDescent="0.2">
      <c r="B238" s="12"/>
      <c r="C238" s="52">
        <v>231</v>
      </c>
      <c r="D238" s="53" t="s">
        <v>634</v>
      </c>
      <c r="E238" s="54">
        <f>VLOOKUP(Items[[#This Row],[Item '#]],'Repair Material'!$B$8:$F$1048576, 3, FALSE)</f>
        <v>0</v>
      </c>
      <c r="F238" s="54">
        <f>VLOOKUP(Items[[#This Row],[Item '#]],'Repair Material'!$B$8:$F$1048576, 4, FALSE)</f>
        <v>0</v>
      </c>
      <c r="G238" s="61">
        <f>VLOOKUP(Items[[#This Row],[Item '#]],'Repair Material'!$B$8:$F$1048576, 5, FALSE)</f>
        <v>0</v>
      </c>
      <c r="H238" s="59" t="s">
        <v>81</v>
      </c>
    </row>
    <row r="239" spans="2:8" ht="25.5" customHeight="1" x14ac:dyDescent="0.2">
      <c r="B239" s="12"/>
      <c r="C239" s="52">
        <v>232</v>
      </c>
      <c r="D239" s="53" t="s">
        <v>527</v>
      </c>
      <c r="E239" s="54">
        <f>VLOOKUP(Items[[#This Row],[Item '#]],'Repair Material'!$B$8:$F$1048576, 3, FALSE)</f>
        <v>0</v>
      </c>
      <c r="F239" s="54">
        <f>VLOOKUP(Items[[#This Row],[Item '#]],'Repair Material'!$B$8:$F$1048576, 4, FALSE)</f>
        <v>0</v>
      </c>
      <c r="G239" s="61">
        <f>VLOOKUP(Items[[#This Row],[Item '#]],'Repair Material'!$B$8:$F$1048576, 5, FALSE)</f>
        <v>0</v>
      </c>
      <c r="H239" s="59" t="s">
        <v>81</v>
      </c>
    </row>
    <row r="240" spans="2:8" ht="25.5" customHeight="1" x14ac:dyDescent="0.2">
      <c r="B240" s="12"/>
      <c r="C240" s="52">
        <v>233</v>
      </c>
      <c r="D240" s="53" t="s">
        <v>641</v>
      </c>
      <c r="E240" s="54">
        <f>VLOOKUP(Items[[#This Row],[Item '#]],'Repair Material'!$B$8:$F$1048576, 3, FALSE)</f>
        <v>0</v>
      </c>
      <c r="F240" s="54">
        <f>VLOOKUP(Items[[#This Row],[Item '#]],'Repair Material'!$B$8:$F$1048576, 4, FALSE)</f>
        <v>0</v>
      </c>
      <c r="G240" s="61">
        <f>VLOOKUP(Items[[#This Row],[Item '#]],'Repair Material'!$B$8:$F$1048576, 5, FALSE)</f>
        <v>0</v>
      </c>
      <c r="H240" s="59" t="s">
        <v>81</v>
      </c>
    </row>
    <row r="241" spans="2:8" ht="25.5" customHeight="1" x14ac:dyDescent="0.2">
      <c r="B241" s="12"/>
      <c r="C241" s="52">
        <v>234</v>
      </c>
      <c r="D241" s="53" t="s">
        <v>642</v>
      </c>
      <c r="E241" s="54">
        <f>VLOOKUP(Items[[#This Row],[Item '#]],'Repair Material'!$B$8:$F$1048576, 3, FALSE)</f>
        <v>0</v>
      </c>
      <c r="F241" s="54">
        <f>VLOOKUP(Items[[#This Row],[Item '#]],'Repair Material'!$B$8:$F$1048576, 4, FALSE)</f>
        <v>0</v>
      </c>
      <c r="G241" s="61">
        <f>VLOOKUP(Items[[#This Row],[Item '#]],'Repair Material'!$B$8:$F$1048576, 5, FALSE)</f>
        <v>0</v>
      </c>
      <c r="H241" s="59" t="s">
        <v>81</v>
      </c>
    </row>
    <row r="242" spans="2:8" ht="25.5" customHeight="1" x14ac:dyDescent="0.2">
      <c r="B242" s="12"/>
      <c r="C242" s="52">
        <v>235</v>
      </c>
      <c r="D242" s="53" t="s">
        <v>183</v>
      </c>
      <c r="E242" s="54">
        <f>VLOOKUP(Items[[#This Row],[Item '#]],'Repair Material'!$B$8:$F$1048576, 3, FALSE)</f>
        <v>0</v>
      </c>
      <c r="F242" s="54">
        <f>VLOOKUP(Items[[#This Row],[Item '#]],'Repair Material'!$B$8:$F$1048576, 4, FALSE)</f>
        <v>0</v>
      </c>
      <c r="G242" s="61">
        <f>VLOOKUP(Items[[#This Row],[Item '#]],'Repair Material'!$B$8:$F$1048576, 5, FALSE)</f>
        <v>0</v>
      </c>
      <c r="H242" s="59" t="s">
        <v>81</v>
      </c>
    </row>
    <row r="243" spans="2:8" ht="25.5" customHeight="1" x14ac:dyDescent="0.2">
      <c r="B243" s="12"/>
      <c r="C243" s="52">
        <v>236</v>
      </c>
      <c r="D243" s="53" t="s">
        <v>184</v>
      </c>
      <c r="E243" s="54">
        <f>VLOOKUP(Items[[#This Row],[Item '#]],'Repair Material'!$B$8:$F$1048576, 3, FALSE)</f>
        <v>0</v>
      </c>
      <c r="F243" s="54">
        <f>VLOOKUP(Items[[#This Row],[Item '#]],'Repair Material'!$B$8:$F$1048576, 4, FALSE)</f>
        <v>0</v>
      </c>
      <c r="G243" s="61">
        <f>VLOOKUP(Items[[#This Row],[Item '#]],'Repair Material'!$B$8:$F$1048576, 5, FALSE)</f>
        <v>0</v>
      </c>
      <c r="H243" s="59" t="s">
        <v>81</v>
      </c>
    </row>
    <row r="244" spans="2:8" ht="25.5" customHeight="1" x14ac:dyDescent="0.2">
      <c r="B244" s="12"/>
      <c r="C244" s="52">
        <v>237</v>
      </c>
      <c r="D244" s="53" t="s">
        <v>138</v>
      </c>
      <c r="E244" s="54">
        <f>VLOOKUP(Items[[#This Row],[Item '#]],'Repair Material'!$B$8:$F$1048576, 3, FALSE)</f>
        <v>0</v>
      </c>
      <c r="F244" s="54">
        <f>VLOOKUP(Items[[#This Row],[Item '#]],'Repair Material'!$B$8:$F$1048576, 4, FALSE)</f>
        <v>0</v>
      </c>
      <c r="G244" s="61">
        <f>VLOOKUP(Items[[#This Row],[Item '#]],'Repair Material'!$B$8:$F$1048576, 5, FALSE)</f>
        <v>0</v>
      </c>
      <c r="H244" s="59" t="s">
        <v>81</v>
      </c>
    </row>
    <row r="245" spans="2:8" ht="25.5" customHeight="1" x14ac:dyDescent="0.2">
      <c r="B245" s="12"/>
      <c r="C245" s="52">
        <v>238</v>
      </c>
      <c r="D245" s="53" t="s">
        <v>139</v>
      </c>
      <c r="E245" s="54">
        <f>VLOOKUP(Items[[#This Row],[Item '#]],'Repair Material'!$B$8:$F$1048576, 3, FALSE)</f>
        <v>0</v>
      </c>
      <c r="F245" s="54">
        <f>VLOOKUP(Items[[#This Row],[Item '#]],'Repair Material'!$B$8:$F$1048576, 4, FALSE)</f>
        <v>0</v>
      </c>
      <c r="G245" s="61">
        <f>VLOOKUP(Items[[#This Row],[Item '#]],'Repair Material'!$B$8:$F$1048576, 5, FALSE)</f>
        <v>0</v>
      </c>
      <c r="H245" s="59" t="s">
        <v>81</v>
      </c>
    </row>
    <row r="246" spans="2:8" ht="25.5" customHeight="1" x14ac:dyDescent="0.2">
      <c r="B246" s="12"/>
      <c r="C246" s="52">
        <v>239</v>
      </c>
      <c r="D246" s="53" t="s">
        <v>636</v>
      </c>
      <c r="E246" s="54">
        <f>VLOOKUP(Items[[#This Row],[Item '#]],'Repair Material'!$B$8:$F$1048576, 3, FALSE)</f>
        <v>0</v>
      </c>
      <c r="F246" s="54">
        <f>VLOOKUP(Items[[#This Row],[Item '#]],'Repair Material'!$B$8:$F$1048576, 4, FALSE)</f>
        <v>0</v>
      </c>
      <c r="G246" s="61">
        <f>VLOOKUP(Items[[#This Row],[Item '#]],'Repair Material'!$B$8:$F$1048576, 5, FALSE)</f>
        <v>0</v>
      </c>
      <c r="H246" s="59" t="s">
        <v>81</v>
      </c>
    </row>
    <row r="247" spans="2:8" ht="25.5" customHeight="1" x14ac:dyDescent="0.2">
      <c r="B247" s="12"/>
      <c r="C247" s="52">
        <v>240</v>
      </c>
      <c r="D247" s="53" t="s">
        <v>635</v>
      </c>
      <c r="E247" s="54">
        <f>VLOOKUP(Items[[#This Row],[Item '#]],'Repair Material'!$B$8:$F$1048576, 3, FALSE)</f>
        <v>0</v>
      </c>
      <c r="F247" s="54">
        <f>VLOOKUP(Items[[#This Row],[Item '#]],'Repair Material'!$B$8:$F$1048576, 4, FALSE)</f>
        <v>0</v>
      </c>
      <c r="G247" s="61">
        <f>VLOOKUP(Items[[#This Row],[Item '#]],'Repair Material'!$B$8:$F$1048576, 5, FALSE)</f>
        <v>0</v>
      </c>
      <c r="H247" s="59" t="s">
        <v>81</v>
      </c>
    </row>
    <row r="248" spans="2:8" ht="25.5" customHeight="1" x14ac:dyDescent="0.2">
      <c r="B248" s="12"/>
      <c r="C248" s="52">
        <v>241</v>
      </c>
      <c r="D248" s="53" t="s">
        <v>528</v>
      </c>
      <c r="E248" s="54">
        <f>VLOOKUP(Items[[#This Row],[Item '#]],'Repair Material'!$B$8:$F$1048576, 3, FALSE)</f>
        <v>0</v>
      </c>
      <c r="F248" s="54">
        <f>VLOOKUP(Items[[#This Row],[Item '#]],'Repair Material'!$B$8:$F$1048576, 4, FALSE)</f>
        <v>0</v>
      </c>
      <c r="G248" s="61">
        <f>VLOOKUP(Items[[#This Row],[Item '#]],'Repair Material'!$B$8:$F$1048576, 5, FALSE)</f>
        <v>0</v>
      </c>
      <c r="H248" s="59" t="s">
        <v>81</v>
      </c>
    </row>
    <row r="249" spans="2:8" ht="25.5" customHeight="1" x14ac:dyDescent="0.2">
      <c r="B249" s="12"/>
      <c r="C249" s="52">
        <v>242</v>
      </c>
      <c r="D249" s="53" t="s">
        <v>643</v>
      </c>
      <c r="E249" s="54">
        <f>VLOOKUP(Items[[#This Row],[Item '#]],'Repair Material'!$B$8:$F$1048576, 3, FALSE)</f>
        <v>0</v>
      </c>
      <c r="F249" s="54">
        <f>VLOOKUP(Items[[#This Row],[Item '#]],'Repair Material'!$B$8:$F$1048576, 4, FALSE)</f>
        <v>0</v>
      </c>
      <c r="G249" s="61">
        <f>VLOOKUP(Items[[#This Row],[Item '#]],'Repair Material'!$B$8:$F$1048576, 5, FALSE)</f>
        <v>0</v>
      </c>
      <c r="H249" s="59" t="s">
        <v>81</v>
      </c>
    </row>
    <row r="250" spans="2:8" ht="25.5" customHeight="1" x14ac:dyDescent="0.2">
      <c r="B250" s="12"/>
      <c r="C250" s="52">
        <v>243</v>
      </c>
      <c r="D250" s="53" t="s">
        <v>644</v>
      </c>
      <c r="E250" s="54">
        <f>VLOOKUP(Items[[#This Row],[Item '#]],'Repair Material'!$B$8:$F$1048576, 3, FALSE)</f>
        <v>0</v>
      </c>
      <c r="F250" s="54">
        <f>VLOOKUP(Items[[#This Row],[Item '#]],'Repair Material'!$B$8:$F$1048576, 4, FALSE)</f>
        <v>0</v>
      </c>
      <c r="G250" s="61">
        <f>VLOOKUP(Items[[#This Row],[Item '#]],'Repair Material'!$B$8:$F$1048576, 5, FALSE)</f>
        <v>0</v>
      </c>
      <c r="H250" s="59" t="s">
        <v>81</v>
      </c>
    </row>
    <row r="251" spans="2:8" ht="25.5" customHeight="1" x14ac:dyDescent="0.2">
      <c r="B251" s="12"/>
      <c r="C251" s="52">
        <v>244</v>
      </c>
      <c r="D251" s="53" t="s">
        <v>167</v>
      </c>
      <c r="E251" s="54">
        <f>VLOOKUP(Items[[#This Row],[Item '#]],'Repair Material'!$B$8:$F$1048576, 3, FALSE)</f>
        <v>0</v>
      </c>
      <c r="F251" s="54">
        <f>VLOOKUP(Items[[#This Row],[Item '#]],'Repair Material'!$B$8:$F$1048576, 4, FALSE)</f>
        <v>0</v>
      </c>
      <c r="G251" s="61">
        <f>VLOOKUP(Items[[#This Row],[Item '#]],'Repair Material'!$B$8:$F$1048576, 5, FALSE)</f>
        <v>0</v>
      </c>
      <c r="H251" s="59" t="s">
        <v>81</v>
      </c>
    </row>
    <row r="252" spans="2:8" ht="25.5" customHeight="1" x14ac:dyDescent="0.2">
      <c r="B252" s="12"/>
      <c r="C252" s="52">
        <v>245</v>
      </c>
      <c r="D252" s="53" t="s">
        <v>168</v>
      </c>
      <c r="E252" s="54">
        <f>VLOOKUP(Items[[#This Row],[Item '#]],'Repair Material'!$B$8:$F$1048576, 3, FALSE)</f>
        <v>0</v>
      </c>
      <c r="F252" s="54">
        <f>VLOOKUP(Items[[#This Row],[Item '#]],'Repair Material'!$B$8:$F$1048576, 4, FALSE)</f>
        <v>0</v>
      </c>
      <c r="G252" s="61">
        <f>VLOOKUP(Items[[#This Row],[Item '#]],'Repair Material'!$B$8:$F$1048576, 5, FALSE)</f>
        <v>0</v>
      </c>
      <c r="H252" s="59" t="s">
        <v>81</v>
      </c>
    </row>
    <row r="253" spans="2:8" ht="25.5" customHeight="1" x14ac:dyDescent="0.2">
      <c r="B253" s="12"/>
      <c r="C253" s="52">
        <v>246</v>
      </c>
      <c r="D253" s="53" t="s">
        <v>140</v>
      </c>
      <c r="E253" s="54">
        <f>VLOOKUP(Items[[#This Row],[Item '#]],'Repair Material'!$B$8:$F$1048576, 3, FALSE)</f>
        <v>0</v>
      </c>
      <c r="F253" s="54">
        <f>VLOOKUP(Items[[#This Row],[Item '#]],'Repair Material'!$B$8:$F$1048576, 4, FALSE)</f>
        <v>0</v>
      </c>
      <c r="G253" s="61">
        <f>VLOOKUP(Items[[#This Row],[Item '#]],'Repair Material'!$B$8:$F$1048576, 5, FALSE)</f>
        <v>0</v>
      </c>
      <c r="H253" s="59" t="s">
        <v>81</v>
      </c>
    </row>
    <row r="254" spans="2:8" ht="25.5" customHeight="1" x14ac:dyDescent="0.2">
      <c r="B254" s="12"/>
      <c r="C254" s="52">
        <v>247</v>
      </c>
      <c r="D254" s="53" t="s">
        <v>141</v>
      </c>
      <c r="E254" s="54">
        <f>VLOOKUP(Items[[#This Row],[Item '#]],'Repair Material'!$B$8:$F$1048576, 3, FALSE)</f>
        <v>0</v>
      </c>
      <c r="F254" s="54">
        <f>VLOOKUP(Items[[#This Row],[Item '#]],'Repair Material'!$B$8:$F$1048576, 4, FALSE)</f>
        <v>0</v>
      </c>
      <c r="G254" s="61">
        <f>VLOOKUP(Items[[#This Row],[Item '#]],'Repair Material'!$B$8:$F$1048576, 5, FALSE)</f>
        <v>0</v>
      </c>
      <c r="H254" s="59" t="s">
        <v>81</v>
      </c>
    </row>
    <row r="255" spans="2:8" ht="25.5" customHeight="1" x14ac:dyDescent="0.2">
      <c r="B255" s="12"/>
      <c r="C255" s="52">
        <v>248</v>
      </c>
      <c r="D255" s="53" t="s">
        <v>529</v>
      </c>
      <c r="E255" s="54">
        <f>VLOOKUP(Items[[#This Row],[Item '#]],'Repair Material'!$B$8:$F$1048576, 3, FALSE)</f>
        <v>0</v>
      </c>
      <c r="F255" s="54">
        <f>VLOOKUP(Items[[#This Row],[Item '#]],'Repair Material'!$B$8:$F$1048576, 4, FALSE)</f>
        <v>0</v>
      </c>
      <c r="G255" s="61">
        <f>VLOOKUP(Items[[#This Row],[Item '#]],'Repair Material'!$B$8:$F$1048576, 5, FALSE)</f>
        <v>0</v>
      </c>
      <c r="H255" s="59" t="s">
        <v>81</v>
      </c>
    </row>
    <row r="256" spans="2:8" ht="25.5" customHeight="1" x14ac:dyDescent="0.2">
      <c r="B256" s="12"/>
      <c r="C256" s="52">
        <v>249</v>
      </c>
      <c r="D256" s="53" t="s">
        <v>645</v>
      </c>
      <c r="E256" s="54">
        <f>VLOOKUP(Items[[#This Row],[Item '#]],'Repair Material'!$B$8:$F$1048576, 3, FALSE)</f>
        <v>0</v>
      </c>
      <c r="F256" s="54">
        <f>VLOOKUP(Items[[#This Row],[Item '#]],'Repair Material'!$B$8:$F$1048576, 4, FALSE)</f>
        <v>0</v>
      </c>
      <c r="G256" s="61">
        <f>VLOOKUP(Items[[#This Row],[Item '#]],'Repair Material'!$B$8:$F$1048576, 5, FALSE)</f>
        <v>0</v>
      </c>
      <c r="H256" s="59" t="s">
        <v>81</v>
      </c>
    </row>
    <row r="257" spans="2:8" ht="25.5" customHeight="1" x14ac:dyDescent="0.2">
      <c r="B257" s="12"/>
      <c r="C257" s="52">
        <v>250</v>
      </c>
      <c r="D257" s="53" t="s">
        <v>169</v>
      </c>
      <c r="E257" s="54">
        <f>VLOOKUP(Items[[#This Row],[Item '#]],'Repair Material'!$B$8:$F$1048576, 3, FALSE)</f>
        <v>0</v>
      </c>
      <c r="F257" s="54">
        <f>VLOOKUP(Items[[#This Row],[Item '#]],'Repair Material'!$B$8:$F$1048576, 4, FALSE)</f>
        <v>0</v>
      </c>
      <c r="G257" s="61">
        <f>VLOOKUP(Items[[#This Row],[Item '#]],'Repair Material'!$B$8:$F$1048576, 5, FALSE)</f>
        <v>0</v>
      </c>
      <c r="H257" s="59" t="s">
        <v>81</v>
      </c>
    </row>
    <row r="258" spans="2:8" ht="25.5" customHeight="1" x14ac:dyDescent="0.2">
      <c r="B258" s="12"/>
      <c r="C258" s="52">
        <v>251</v>
      </c>
      <c r="D258" s="53" t="s">
        <v>170</v>
      </c>
      <c r="E258" s="54">
        <f>VLOOKUP(Items[[#This Row],[Item '#]],'Repair Material'!$B$8:$F$1048576, 3, FALSE)</f>
        <v>0</v>
      </c>
      <c r="F258" s="54">
        <f>VLOOKUP(Items[[#This Row],[Item '#]],'Repair Material'!$B$8:$F$1048576, 4, FALSE)</f>
        <v>0</v>
      </c>
      <c r="G258" s="61">
        <f>VLOOKUP(Items[[#This Row],[Item '#]],'Repair Material'!$B$8:$F$1048576, 5, FALSE)</f>
        <v>0</v>
      </c>
      <c r="H258" s="59" t="s">
        <v>81</v>
      </c>
    </row>
    <row r="259" spans="2:8" ht="25.5" customHeight="1" x14ac:dyDescent="0.2">
      <c r="B259" s="12"/>
      <c r="C259" s="52">
        <v>252</v>
      </c>
      <c r="D259" s="53" t="s">
        <v>142</v>
      </c>
      <c r="E259" s="54">
        <f>VLOOKUP(Items[[#This Row],[Item '#]],'Repair Material'!$B$8:$F$1048576, 3, FALSE)</f>
        <v>0</v>
      </c>
      <c r="F259" s="54">
        <f>VLOOKUP(Items[[#This Row],[Item '#]],'Repair Material'!$B$8:$F$1048576, 4, FALSE)</f>
        <v>0</v>
      </c>
      <c r="G259" s="61">
        <f>VLOOKUP(Items[[#This Row],[Item '#]],'Repair Material'!$B$8:$F$1048576, 5, FALSE)</f>
        <v>0</v>
      </c>
      <c r="H259" s="59" t="s">
        <v>81</v>
      </c>
    </row>
    <row r="260" spans="2:8" ht="25.5" customHeight="1" x14ac:dyDescent="0.2">
      <c r="B260" s="12"/>
      <c r="C260" s="52">
        <v>253</v>
      </c>
      <c r="D260" s="53" t="s">
        <v>143</v>
      </c>
      <c r="E260" s="54">
        <f>VLOOKUP(Items[[#This Row],[Item '#]],'Repair Material'!$B$8:$F$1048576, 3, FALSE)</f>
        <v>0</v>
      </c>
      <c r="F260" s="54">
        <f>VLOOKUP(Items[[#This Row],[Item '#]],'Repair Material'!$B$8:$F$1048576, 4, FALSE)</f>
        <v>0</v>
      </c>
      <c r="G260" s="61">
        <f>VLOOKUP(Items[[#This Row],[Item '#]],'Repair Material'!$B$8:$F$1048576, 5, FALSE)</f>
        <v>0</v>
      </c>
      <c r="H260" s="59" t="s">
        <v>81</v>
      </c>
    </row>
    <row r="261" spans="2:8" ht="25.5" customHeight="1" x14ac:dyDescent="0.2">
      <c r="B261" s="12"/>
      <c r="C261" s="52">
        <v>254</v>
      </c>
      <c r="D261" s="53" t="s">
        <v>530</v>
      </c>
      <c r="E261" s="54">
        <f>VLOOKUP(Items[[#This Row],[Item '#]],'Repair Material'!$B$8:$F$1048576, 3, FALSE)</f>
        <v>0</v>
      </c>
      <c r="F261" s="54">
        <f>VLOOKUP(Items[[#This Row],[Item '#]],'Repair Material'!$B$8:$F$1048576, 4, FALSE)</f>
        <v>0</v>
      </c>
      <c r="G261" s="61">
        <f>VLOOKUP(Items[[#This Row],[Item '#]],'Repair Material'!$B$8:$F$1048576, 5, FALSE)</f>
        <v>0</v>
      </c>
      <c r="H261" s="59" t="s">
        <v>81</v>
      </c>
    </row>
    <row r="262" spans="2:8" ht="25.5" customHeight="1" x14ac:dyDescent="0.2">
      <c r="B262" s="12"/>
      <c r="C262" s="52">
        <v>255</v>
      </c>
      <c r="D262" s="53" t="s">
        <v>646</v>
      </c>
      <c r="E262" s="54">
        <f>VLOOKUP(Items[[#This Row],[Item '#]],'Repair Material'!$B$8:$F$1048576, 3, FALSE)</f>
        <v>0</v>
      </c>
      <c r="F262" s="54">
        <f>VLOOKUP(Items[[#This Row],[Item '#]],'Repair Material'!$B$8:$F$1048576, 4, FALSE)</f>
        <v>0</v>
      </c>
      <c r="G262" s="61">
        <f>VLOOKUP(Items[[#This Row],[Item '#]],'Repair Material'!$B$8:$F$1048576, 5, FALSE)</f>
        <v>0</v>
      </c>
      <c r="H262" s="59" t="s">
        <v>81</v>
      </c>
    </row>
    <row r="263" spans="2:8" ht="25.5" customHeight="1" x14ac:dyDescent="0.2">
      <c r="B263" s="12" t="s">
        <v>219</v>
      </c>
      <c r="C263" s="52">
        <v>256</v>
      </c>
      <c r="D263" s="53" t="s">
        <v>220</v>
      </c>
      <c r="E263" s="54">
        <f>VLOOKUP(Items[[#This Row],[Item '#]],'Repair Material'!$B$8:$F$1048576, 3, FALSE)</f>
        <v>0</v>
      </c>
      <c r="F263" s="54">
        <f>VLOOKUP(Items[[#This Row],[Item '#]],'Repair Material'!$B$8:$F$1048576, 4, FALSE)</f>
        <v>0</v>
      </c>
      <c r="G263" s="61">
        <f>VLOOKUP(Items[[#This Row],[Item '#]],'Repair Material'!$B$8:$F$1048576, 5, FALSE)</f>
        <v>0</v>
      </c>
      <c r="H263" s="60" t="s">
        <v>81</v>
      </c>
    </row>
    <row r="264" spans="2:8" ht="25.5" customHeight="1" x14ac:dyDescent="0.2">
      <c r="B264" s="12" t="s">
        <v>221</v>
      </c>
      <c r="C264" s="52">
        <v>257</v>
      </c>
      <c r="D264" s="53" t="s">
        <v>222</v>
      </c>
      <c r="E264" s="54">
        <f>VLOOKUP(Items[[#This Row],[Item '#]],'Repair Material'!$B$8:$F$1048576, 3, FALSE)</f>
        <v>0</v>
      </c>
      <c r="F264" s="54">
        <f>VLOOKUP(Items[[#This Row],[Item '#]],'Repair Material'!$B$8:$F$1048576, 4, FALSE)</f>
        <v>0</v>
      </c>
      <c r="G264" s="61">
        <f>VLOOKUP(Items[[#This Row],[Item '#]],'Repair Material'!$B$8:$F$1048576, 5, FALSE)</f>
        <v>0</v>
      </c>
      <c r="H264" s="60" t="s">
        <v>81</v>
      </c>
    </row>
    <row r="265" spans="2:8" ht="25.5" customHeight="1" x14ac:dyDescent="0.2">
      <c r="B265" s="12" t="s">
        <v>223</v>
      </c>
      <c r="C265" s="52">
        <v>258</v>
      </c>
      <c r="D265" s="53" t="s">
        <v>224</v>
      </c>
      <c r="E265" s="54">
        <f>VLOOKUP(Items[[#This Row],[Item '#]],'Repair Material'!$B$8:$F$1048576, 3, FALSE)</f>
        <v>0</v>
      </c>
      <c r="F265" s="54">
        <f>VLOOKUP(Items[[#This Row],[Item '#]],'Repair Material'!$B$8:$F$1048576, 4, FALSE)</f>
        <v>0</v>
      </c>
      <c r="G265" s="61">
        <f>VLOOKUP(Items[[#This Row],[Item '#]],'Repair Material'!$B$8:$F$1048576, 5, FALSE)</f>
        <v>0</v>
      </c>
      <c r="H265" s="60" t="s">
        <v>81</v>
      </c>
    </row>
    <row r="266" spans="2:8" ht="25.5" customHeight="1" x14ac:dyDescent="0.2">
      <c r="B266" s="12" t="s">
        <v>225</v>
      </c>
      <c r="C266" s="52">
        <v>259</v>
      </c>
      <c r="D266" s="53" t="s">
        <v>226</v>
      </c>
      <c r="E266" s="54">
        <f>VLOOKUP(Items[[#This Row],[Item '#]],'Repair Material'!$B$8:$F$1048576, 3, FALSE)</f>
        <v>0</v>
      </c>
      <c r="F266" s="54">
        <f>VLOOKUP(Items[[#This Row],[Item '#]],'Repair Material'!$B$8:$F$1048576, 4, FALSE)</f>
        <v>0</v>
      </c>
      <c r="G266" s="61">
        <f>VLOOKUP(Items[[#This Row],[Item '#]],'Repair Material'!$B$8:$F$1048576, 5, FALSE)</f>
        <v>0</v>
      </c>
      <c r="H266" s="60" t="s">
        <v>81</v>
      </c>
    </row>
    <row r="267" spans="2:8" ht="25.5" customHeight="1" x14ac:dyDescent="0.2">
      <c r="B267" s="12"/>
      <c r="C267" s="52">
        <v>260</v>
      </c>
      <c r="D267" s="53" t="s">
        <v>490</v>
      </c>
      <c r="E267" s="54">
        <f>VLOOKUP(Items[[#This Row],[Item '#]],'Repair Material'!$B$8:$F$1048576, 3, FALSE)</f>
        <v>0</v>
      </c>
      <c r="F267" s="54">
        <f>VLOOKUP(Items[[#This Row],[Item '#]],'Repair Material'!$B$8:$F$1048576, 4, FALSE)</f>
        <v>0</v>
      </c>
      <c r="G267" s="61">
        <f>VLOOKUP(Items[[#This Row],[Item '#]],'Repair Material'!$B$8:$F$1048576, 5, FALSE)</f>
        <v>0</v>
      </c>
      <c r="H267" s="60" t="s">
        <v>81</v>
      </c>
    </row>
    <row r="268" spans="2:8" ht="25.5" customHeight="1" x14ac:dyDescent="0.2">
      <c r="B268" s="12"/>
      <c r="C268" s="52">
        <v>261</v>
      </c>
      <c r="D268" s="53" t="s">
        <v>531</v>
      </c>
      <c r="E268" s="54">
        <f>VLOOKUP(Items[[#This Row],[Item '#]],'Repair Material'!$B$8:$F$1048576, 3, FALSE)</f>
        <v>0</v>
      </c>
      <c r="F268" s="54">
        <f>VLOOKUP(Items[[#This Row],[Item '#]],'Repair Material'!$B$8:$F$1048576, 4, FALSE)</f>
        <v>0</v>
      </c>
      <c r="G268" s="61">
        <f>VLOOKUP(Items[[#This Row],[Item '#]],'Repair Material'!$B$8:$F$1048576, 5, FALSE)</f>
        <v>0</v>
      </c>
      <c r="H268" s="60" t="s">
        <v>81</v>
      </c>
    </row>
    <row r="269" spans="2:8" ht="25.5" customHeight="1" x14ac:dyDescent="0.2">
      <c r="B269" s="12"/>
      <c r="C269" s="52">
        <v>262</v>
      </c>
      <c r="D269" s="53" t="s">
        <v>489</v>
      </c>
      <c r="E269" s="54">
        <f>VLOOKUP(Items[[#This Row],[Item '#]],'Repair Material'!$B$8:$F$1048576, 3, FALSE)</f>
        <v>0</v>
      </c>
      <c r="F269" s="54">
        <f>VLOOKUP(Items[[#This Row],[Item '#]],'Repair Material'!$B$8:$F$1048576, 4, FALSE)</f>
        <v>0</v>
      </c>
      <c r="G269" s="61">
        <f>VLOOKUP(Items[[#This Row],[Item '#]],'Repair Material'!$B$8:$F$1048576, 5, FALSE)</f>
        <v>0</v>
      </c>
      <c r="H269" s="60" t="s">
        <v>81</v>
      </c>
    </row>
    <row r="270" spans="2:8" ht="25.5" customHeight="1" x14ac:dyDescent="0.2">
      <c r="B270" s="12" t="s">
        <v>235</v>
      </c>
      <c r="C270" s="52">
        <v>263</v>
      </c>
      <c r="D270" s="53" t="s">
        <v>236</v>
      </c>
      <c r="E270" s="54">
        <f>VLOOKUP(Items[[#This Row],[Item '#]],'Repair Material'!$B$8:$F$1048576, 3, FALSE)</f>
        <v>0</v>
      </c>
      <c r="F270" s="54">
        <f>VLOOKUP(Items[[#This Row],[Item '#]],'Repair Material'!$B$8:$F$1048576, 4, FALSE)</f>
        <v>0</v>
      </c>
      <c r="G270" s="61">
        <f>VLOOKUP(Items[[#This Row],[Item '#]],'Repair Material'!$B$8:$F$1048576, 5, FALSE)</f>
        <v>0</v>
      </c>
      <c r="H270" s="60" t="s">
        <v>81</v>
      </c>
    </row>
    <row r="271" spans="2:8" ht="25.5" customHeight="1" x14ac:dyDescent="0.2">
      <c r="B271" s="12"/>
      <c r="C271" s="52">
        <v>264</v>
      </c>
      <c r="D271" s="53" t="s">
        <v>491</v>
      </c>
      <c r="E271" s="54">
        <f>VLOOKUP(Items[[#This Row],[Item '#]],'Repair Material'!$B$8:$F$1048576, 3, FALSE)</f>
        <v>0</v>
      </c>
      <c r="F271" s="54">
        <f>VLOOKUP(Items[[#This Row],[Item '#]],'Repair Material'!$B$8:$F$1048576, 4, FALSE)</f>
        <v>0</v>
      </c>
      <c r="G271" s="61">
        <f>VLOOKUP(Items[[#This Row],[Item '#]],'Repair Material'!$B$8:$F$1048576, 5, FALSE)</f>
        <v>0</v>
      </c>
      <c r="H271" s="60" t="s">
        <v>81</v>
      </c>
    </row>
    <row r="272" spans="2:8" ht="25.5" customHeight="1" x14ac:dyDescent="0.2">
      <c r="B272" s="12" t="s">
        <v>246</v>
      </c>
      <c r="C272" s="52">
        <v>265</v>
      </c>
      <c r="D272" s="53" t="s">
        <v>247</v>
      </c>
      <c r="E272" s="54">
        <f>VLOOKUP(Items[[#This Row],[Item '#]],'Repair Material'!$B$8:$F$1048576, 3, FALSE)</f>
        <v>0</v>
      </c>
      <c r="F272" s="54">
        <f>VLOOKUP(Items[[#This Row],[Item '#]],'Repair Material'!$B$8:$F$1048576, 4, FALSE)</f>
        <v>0</v>
      </c>
      <c r="G272" s="61">
        <f>VLOOKUP(Items[[#This Row],[Item '#]],'Repair Material'!$B$8:$F$1048576, 5, FALSE)</f>
        <v>0</v>
      </c>
      <c r="H272" s="60" t="s">
        <v>81</v>
      </c>
    </row>
    <row r="273" spans="2:8" ht="25.5" customHeight="1" x14ac:dyDescent="0.2">
      <c r="B273" s="12" t="s">
        <v>248</v>
      </c>
      <c r="C273" s="52">
        <v>266</v>
      </c>
      <c r="D273" s="53" t="s">
        <v>249</v>
      </c>
      <c r="E273" s="54">
        <f>VLOOKUP(Items[[#This Row],[Item '#]],'Repair Material'!$B$8:$F$1048576, 3, FALSE)</f>
        <v>0</v>
      </c>
      <c r="F273" s="54">
        <f>VLOOKUP(Items[[#This Row],[Item '#]],'Repair Material'!$B$8:$F$1048576, 4, FALSE)</f>
        <v>0</v>
      </c>
      <c r="G273" s="61">
        <f>VLOOKUP(Items[[#This Row],[Item '#]],'Repair Material'!$B$8:$F$1048576, 5, FALSE)</f>
        <v>0</v>
      </c>
      <c r="H273" s="60" t="s">
        <v>81</v>
      </c>
    </row>
    <row r="274" spans="2:8" ht="25.5" customHeight="1" x14ac:dyDescent="0.2">
      <c r="B274" s="12" t="s">
        <v>250</v>
      </c>
      <c r="C274" s="52">
        <v>267</v>
      </c>
      <c r="D274" s="53" t="s">
        <v>251</v>
      </c>
      <c r="E274" s="54">
        <f>VLOOKUP(Items[[#This Row],[Item '#]],'Repair Material'!$B$8:$F$1048576, 3, FALSE)</f>
        <v>0</v>
      </c>
      <c r="F274" s="54">
        <f>VLOOKUP(Items[[#This Row],[Item '#]],'Repair Material'!$B$8:$F$1048576, 4, FALSE)</f>
        <v>0</v>
      </c>
      <c r="G274" s="61">
        <f>VLOOKUP(Items[[#This Row],[Item '#]],'Repair Material'!$B$8:$F$1048576, 5, FALSE)</f>
        <v>0</v>
      </c>
      <c r="H274" s="60" t="s">
        <v>81</v>
      </c>
    </row>
    <row r="275" spans="2:8" ht="25.5" customHeight="1" x14ac:dyDescent="0.2">
      <c r="B275" s="12" t="s">
        <v>252</v>
      </c>
      <c r="C275" s="52">
        <v>268</v>
      </c>
      <c r="D275" s="53" t="s">
        <v>253</v>
      </c>
      <c r="E275" s="54">
        <f>VLOOKUP(Items[[#This Row],[Item '#]],'Repair Material'!$B$8:$F$1048576, 3, FALSE)</f>
        <v>0</v>
      </c>
      <c r="F275" s="54">
        <f>VLOOKUP(Items[[#This Row],[Item '#]],'Repair Material'!$B$8:$F$1048576, 4, FALSE)</f>
        <v>0</v>
      </c>
      <c r="G275" s="61">
        <f>VLOOKUP(Items[[#This Row],[Item '#]],'Repair Material'!$B$8:$F$1048576, 5, FALSE)</f>
        <v>0</v>
      </c>
      <c r="H275" s="60" t="s">
        <v>81</v>
      </c>
    </row>
    <row r="276" spans="2:8" ht="25.5" customHeight="1" x14ac:dyDescent="0.2">
      <c r="B276" s="12" t="s">
        <v>258</v>
      </c>
      <c r="C276" s="52">
        <v>269</v>
      </c>
      <c r="D276" s="53" t="s">
        <v>259</v>
      </c>
      <c r="E276" s="54">
        <f>VLOOKUP(Items[[#This Row],[Item '#]],'Repair Material'!$B$8:$F$1048576, 3, FALSE)</f>
        <v>0</v>
      </c>
      <c r="F276" s="54">
        <f>VLOOKUP(Items[[#This Row],[Item '#]],'Repair Material'!$B$8:$F$1048576, 4, FALSE)</f>
        <v>0</v>
      </c>
      <c r="G276" s="61">
        <f>VLOOKUP(Items[[#This Row],[Item '#]],'Repair Material'!$B$8:$F$1048576, 5, FALSE)</f>
        <v>0</v>
      </c>
      <c r="H276" s="60" t="s">
        <v>81</v>
      </c>
    </row>
    <row r="277" spans="2:8" ht="25.5" customHeight="1" x14ac:dyDescent="0.2">
      <c r="B277" s="12" t="s">
        <v>260</v>
      </c>
      <c r="C277" s="52">
        <v>270</v>
      </c>
      <c r="D277" s="53" t="s">
        <v>261</v>
      </c>
      <c r="E277" s="54">
        <f>VLOOKUP(Items[[#This Row],[Item '#]],'Repair Material'!$B$8:$F$1048576, 3, FALSE)</f>
        <v>0</v>
      </c>
      <c r="F277" s="54">
        <f>VLOOKUP(Items[[#This Row],[Item '#]],'Repair Material'!$B$8:$F$1048576, 4, FALSE)</f>
        <v>0</v>
      </c>
      <c r="G277" s="61">
        <f>VLOOKUP(Items[[#This Row],[Item '#]],'Repair Material'!$B$8:$F$1048576, 5, FALSE)</f>
        <v>0</v>
      </c>
      <c r="H277" s="60" t="s">
        <v>81</v>
      </c>
    </row>
    <row r="278" spans="2:8" ht="25.5" customHeight="1" x14ac:dyDescent="0.2">
      <c r="B278" s="12" t="s">
        <v>262</v>
      </c>
      <c r="C278" s="52">
        <v>271</v>
      </c>
      <c r="D278" s="53" t="s">
        <v>263</v>
      </c>
      <c r="E278" s="54">
        <f>VLOOKUP(Items[[#This Row],[Item '#]],'Repair Material'!$B$8:$F$1048576, 3, FALSE)</f>
        <v>0</v>
      </c>
      <c r="F278" s="54">
        <f>VLOOKUP(Items[[#This Row],[Item '#]],'Repair Material'!$B$8:$F$1048576, 4, FALSE)</f>
        <v>0</v>
      </c>
      <c r="G278" s="61">
        <f>VLOOKUP(Items[[#This Row],[Item '#]],'Repair Material'!$B$8:$F$1048576, 5, FALSE)</f>
        <v>0</v>
      </c>
      <c r="H278" s="60" t="s">
        <v>81</v>
      </c>
    </row>
    <row r="279" spans="2:8" ht="25.5" customHeight="1" x14ac:dyDescent="0.2">
      <c r="B279" s="12" t="s">
        <v>264</v>
      </c>
      <c r="C279" s="52">
        <v>272</v>
      </c>
      <c r="D279" s="53" t="s">
        <v>265</v>
      </c>
      <c r="E279" s="54">
        <f>VLOOKUP(Items[[#This Row],[Item '#]],'Repair Material'!$B$8:$F$1048576, 3, FALSE)</f>
        <v>0</v>
      </c>
      <c r="F279" s="54">
        <f>VLOOKUP(Items[[#This Row],[Item '#]],'Repair Material'!$B$8:$F$1048576, 4, FALSE)</f>
        <v>0</v>
      </c>
      <c r="G279" s="61">
        <f>VLOOKUP(Items[[#This Row],[Item '#]],'Repair Material'!$B$8:$F$1048576, 5, FALSE)</f>
        <v>0</v>
      </c>
      <c r="H279" s="60" t="s">
        <v>81</v>
      </c>
    </row>
    <row r="280" spans="2:8" ht="25.5" customHeight="1" x14ac:dyDescent="0.2">
      <c r="B280" s="12" t="s">
        <v>266</v>
      </c>
      <c r="C280" s="52">
        <v>273</v>
      </c>
      <c r="D280" s="53" t="s">
        <v>267</v>
      </c>
      <c r="E280" s="54">
        <f>VLOOKUP(Items[[#This Row],[Item '#]],'Repair Material'!$B$8:$F$1048576, 3, FALSE)</f>
        <v>0</v>
      </c>
      <c r="F280" s="54">
        <f>VLOOKUP(Items[[#This Row],[Item '#]],'Repair Material'!$B$8:$F$1048576, 4, FALSE)</f>
        <v>0</v>
      </c>
      <c r="G280" s="61">
        <f>VLOOKUP(Items[[#This Row],[Item '#]],'Repair Material'!$B$8:$F$1048576, 5, FALSE)</f>
        <v>0</v>
      </c>
      <c r="H280" s="60" t="s">
        <v>81</v>
      </c>
    </row>
    <row r="281" spans="2:8" ht="25.5" customHeight="1" x14ac:dyDescent="0.2">
      <c r="B281" s="12" t="s">
        <v>268</v>
      </c>
      <c r="C281" s="52">
        <v>274</v>
      </c>
      <c r="D281" s="53" t="s">
        <v>269</v>
      </c>
      <c r="E281" s="54">
        <f>VLOOKUP(Items[[#This Row],[Item '#]],'Repair Material'!$B$8:$F$1048576, 3, FALSE)</f>
        <v>0</v>
      </c>
      <c r="F281" s="54">
        <f>VLOOKUP(Items[[#This Row],[Item '#]],'Repair Material'!$B$8:$F$1048576, 4, FALSE)</f>
        <v>0</v>
      </c>
      <c r="G281" s="61">
        <f>VLOOKUP(Items[[#This Row],[Item '#]],'Repair Material'!$B$8:$F$1048576, 5, FALSE)</f>
        <v>0</v>
      </c>
      <c r="H281" s="60" t="s">
        <v>81</v>
      </c>
    </row>
    <row r="282" spans="2:8" ht="25.5" customHeight="1" x14ac:dyDescent="0.2">
      <c r="B282" s="12" t="s">
        <v>270</v>
      </c>
      <c r="C282" s="52">
        <v>275</v>
      </c>
      <c r="D282" s="53" t="s">
        <v>271</v>
      </c>
      <c r="E282" s="54">
        <f>VLOOKUP(Items[[#This Row],[Item '#]],'Repair Material'!$B$8:$F$1048576, 3, FALSE)</f>
        <v>0</v>
      </c>
      <c r="F282" s="54">
        <f>VLOOKUP(Items[[#This Row],[Item '#]],'Repair Material'!$B$8:$F$1048576, 4, FALSE)</f>
        <v>0</v>
      </c>
      <c r="G282" s="61">
        <f>VLOOKUP(Items[[#This Row],[Item '#]],'Repair Material'!$B$8:$F$1048576, 5, FALSE)</f>
        <v>0</v>
      </c>
      <c r="H282" s="60" t="s">
        <v>81</v>
      </c>
    </row>
    <row r="283" spans="2:8" ht="25.5" customHeight="1" x14ac:dyDescent="0.2">
      <c r="B283" s="12" t="s">
        <v>279</v>
      </c>
      <c r="C283" s="52">
        <v>276</v>
      </c>
      <c r="D283" s="53" t="s">
        <v>280</v>
      </c>
      <c r="E283" s="54">
        <f>VLOOKUP(Items[[#This Row],[Item '#]],'Repair Material'!$B$8:$F$1048576, 3, FALSE)</f>
        <v>0</v>
      </c>
      <c r="F283" s="54">
        <f>VLOOKUP(Items[[#This Row],[Item '#]],'Repair Material'!$B$8:$F$1048576, 4, FALSE)</f>
        <v>0</v>
      </c>
      <c r="G283" s="61">
        <f>VLOOKUP(Items[[#This Row],[Item '#]],'Repair Material'!$B$8:$F$1048576, 5, FALSE)</f>
        <v>0</v>
      </c>
      <c r="H283" s="60" t="s">
        <v>81</v>
      </c>
    </row>
    <row r="284" spans="2:8" ht="25.5" customHeight="1" x14ac:dyDescent="0.2">
      <c r="B284" s="12" t="s">
        <v>281</v>
      </c>
      <c r="C284" s="52">
        <v>277</v>
      </c>
      <c r="D284" s="53" t="s">
        <v>282</v>
      </c>
      <c r="E284" s="54">
        <f>VLOOKUP(Items[[#This Row],[Item '#]],'Repair Material'!$B$8:$F$1048576, 3, FALSE)</f>
        <v>0</v>
      </c>
      <c r="F284" s="54">
        <f>VLOOKUP(Items[[#This Row],[Item '#]],'Repair Material'!$B$8:$F$1048576, 4, FALSE)</f>
        <v>0</v>
      </c>
      <c r="G284" s="61">
        <f>VLOOKUP(Items[[#This Row],[Item '#]],'Repair Material'!$B$8:$F$1048576, 5, FALSE)</f>
        <v>0</v>
      </c>
      <c r="H284" s="60" t="s">
        <v>81</v>
      </c>
    </row>
    <row r="285" spans="2:8" ht="25.5" customHeight="1" x14ac:dyDescent="0.2">
      <c r="B285" s="12" t="s">
        <v>283</v>
      </c>
      <c r="C285" s="52">
        <v>278</v>
      </c>
      <c r="D285" s="53" t="s">
        <v>284</v>
      </c>
      <c r="E285" s="54">
        <f>VLOOKUP(Items[[#This Row],[Item '#]],'Repair Material'!$B$8:$F$1048576, 3, FALSE)</f>
        <v>0</v>
      </c>
      <c r="F285" s="54">
        <f>VLOOKUP(Items[[#This Row],[Item '#]],'Repair Material'!$B$8:$F$1048576, 4, FALSE)</f>
        <v>0</v>
      </c>
      <c r="G285" s="61">
        <f>VLOOKUP(Items[[#This Row],[Item '#]],'Repair Material'!$B$8:$F$1048576, 5, FALSE)</f>
        <v>0</v>
      </c>
      <c r="H285" s="60" t="s">
        <v>81</v>
      </c>
    </row>
    <row r="286" spans="2:8" ht="25.5" customHeight="1" x14ac:dyDescent="0.2">
      <c r="B286" s="12" t="s">
        <v>285</v>
      </c>
      <c r="C286" s="52">
        <v>279</v>
      </c>
      <c r="D286" s="53" t="s">
        <v>286</v>
      </c>
      <c r="E286" s="54">
        <f>VLOOKUP(Items[[#This Row],[Item '#]],'Repair Material'!$B$8:$F$1048576, 3, FALSE)</f>
        <v>0</v>
      </c>
      <c r="F286" s="54">
        <f>VLOOKUP(Items[[#This Row],[Item '#]],'Repair Material'!$B$8:$F$1048576, 4, FALSE)</f>
        <v>0</v>
      </c>
      <c r="G286" s="61">
        <f>VLOOKUP(Items[[#This Row],[Item '#]],'Repair Material'!$B$8:$F$1048576, 5, FALSE)</f>
        <v>0</v>
      </c>
      <c r="H286" s="60" t="s">
        <v>81</v>
      </c>
    </row>
    <row r="287" spans="2:8" ht="25.5" customHeight="1" x14ac:dyDescent="0.2">
      <c r="B287" s="12" t="s">
        <v>287</v>
      </c>
      <c r="C287" s="52">
        <v>280</v>
      </c>
      <c r="D287" s="53" t="s">
        <v>288</v>
      </c>
      <c r="E287" s="54">
        <f>VLOOKUP(Items[[#This Row],[Item '#]],'Repair Material'!$B$8:$F$1048576, 3, FALSE)</f>
        <v>0</v>
      </c>
      <c r="F287" s="54">
        <f>VLOOKUP(Items[[#This Row],[Item '#]],'Repair Material'!$B$8:$F$1048576, 4, FALSE)</f>
        <v>0</v>
      </c>
      <c r="G287" s="61">
        <f>VLOOKUP(Items[[#This Row],[Item '#]],'Repair Material'!$B$8:$F$1048576, 5, FALSE)</f>
        <v>0</v>
      </c>
      <c r="H287" s="60" t="s">
        <v>81</v>
      </c>
    </row>
    <row r="288" spans="2:8" ht="25.5" customHeight="1" x14ac:dyDescent="0.2">
      <c r="B288" s="12" t="s">
        <v>289</v>
      </c>
      <c r="C288" s="52">
        <v>281</v>
      </c>
      <c r="D288" s="53" t="s">
        <v>290</v>
      </c>
      <c r="E288" s="54">
        <f>VLOOKUP(Items[[#This Row],[Item '#]],'Repair Material'!$B$8:$F$1048576, 3, FALSE)</f>
        <v>0</v>
      </c>
      <c r="F288" s="54">
        <f>VLOOKUP(Items[[#This Row],[Item '#]],'Repair Material'!$B$8:$F$1048576, 4, FALSE)</f>
        <v>0</v>
      </c>
      <c r="G288" s="61">
        <f>VLOOKUP(Items[[#This Row],[Item '#]],'Repair Material'!$B$8:$F$1048576, 5, FALSE)</f>
        <v>0</v>
      </c>
      <c r="H288" s="60" t="s">
        <v>81</v>
      </c>
    </row>
    <row r="289" spans="2:8" ht="25.5" customHeight="1" x14ac:dyDescent="0.2">
      <c r="B289" s="12" t="s">
        <v>291</v>
      </c>
      <c r="C289" s="52">
        <v>282</v>
      </c>
      <c r="D289" s="53" t="s">
        <v>292</v>
      </c>
      <c r="E289" s="54">
        <f>VLOOKUP(Items[[#This Row],[Item '#]],'Repair Material'!$B$8:$F$1048576, 3, FALSE)</f>
        <v>0</v>
      </c>
      <c r="F289" s="54">
        <f>VLOOKUP(Items[[#This Row],[Item '#]],'Repair Material'!$B$8:$F$1048576, 4, FALSE)</f>
        <v>0</v>
      </c>
      <c r="G289" s="61">
        <f>VLOOKUP(Items[[#This Row],[Item '#]],'Repair Material'!$B$8:$F$1048576, 5, FALSE)</f>
        <v>0</v>
      </c>
      <c r="H289" s="60" t="s">
        <v>81</v>
      </c>
    </row>
    <row r="290" spans="2:8" ht="25.5" customHeight="1" x14ac:dyDescent="0.2">
      <c r="B290" s="12" t="s">
        <v>293</v>
      </c>
      <c r="C290" s="52">
        <v>283</v>
      </c>
      <c r="D290" s="53" t="s">
        <v>294</v>
      </c>
      <c r="E290" s="54">
        <f>VLOOKUP(Items[[#This Row],[Item '#]],'Repair Material'!$B$8:$F$1048576, 3, FALSE)</f>
        <v>0</v>
      </c>
      <c r="F290" s="54">
        <f>VLOOKUP(Items[[#This Row],[Item '#]],'Repair Material'!$B$8:$F$1048576, 4, FALSE)</f>
        <v>0</v>
      </c>
      <c r="G290" s="61">
        <f>VLOOKUP(Items[[#This Row],[Item '#]],'Repair Material'!$B$8:$F$1048576, 5, FALSE)</f>
        <v>0</v>
      </c>
      <c r="H290" s="60" t="s">
        <v>81</v>
      </c>
    </row>
    <row r="291" spans="2:8" ht="25.5" customHeight="1" x14ac:dyDescent="0.2">
      <c r="B291" s="12" t="s">
        <v>295</v>
      </c>
      <c r="C291" s="52">
        <v>284</v>
      </c>
      <c r="D291" s="53" t="s">
        <v>296</v>
      </c>
      <c r="E291" s="54">
        <f>VLOOKUP(Items[[#This Row],[Item '#]],'Repair Material'!$B$8:$F$1048576, 3, FALSE)</f>
        <v>0</v>
      </c>
      <c r="F291" s="54">
        <f>VLOOKUP(Items[[#This Row],[Item '#]],'Repair Material'!$B$8:$F$1048576, 4, FALSE)</f>
        <v>0</v>
      </c>
      <c r="G291" s="61">
        <f>VLOOKUP(Items[[#This Row],[Item '#]],'Repair Material'!$B$8:$F$1048576, 5, FALSE)</f>
        <v>0</v>
      </c>
      <c r="H291" s="60" t="s">
        <v>81</v>
      </c>
    </row>
    <row r="292" spans="2:8" ht="25.5" customHeight="1" x14ac:dyDescent="0.2">
      <c r="B292" s="12" t="s">
        <v>297</v>
      </c>
      <c r="C292" s="52">
        <v>285</v>
      </c>
      <c r="D292" s="53" t="s">
        <v>298</v>
      </c>
      <c r="E292" s="54">
        <f>VLOOKUP(Items[[#This Row],[Item '#]],'Repair Material'!$B$8:$F$1048576, 3, FALSE)</f>
        <v>0</v>
      </c>
      <c r="F292" s="54">
        <f>VLOOKUP(Items[[#This Row],[Item '#]],'Repair Material'!$B$8:$F$1048576, 4, FALSE)</f>
        <v>0</v>
      </c>
      <c r="G292" s="61">
        <f>VLOOKUP(Items[[#This Row],[Item '#]],'Repair Material'!$B$8:$F$1048576, 5, FALSE)</f>
        <v>0</v>
      </c>
      <c r="H292" s="60" t="s">
        <v>81</v>
      </c>
    </row>
    <row r="293" spans="2:8" ht="25.5" customHeight="1" x14ac:dyDescent="0.2">
      <c r="B293" s="12" t="s">
        <v>299</v>
      </c>
      <c r="C293" s="52">
        <v>286</v>
      </c>
      <c r="D293" s="53" t="s">
        <v>300</v>
      </c>
      <c r="E293" s="54">
        <f>VLOOKUP(Items[[#This Row],[Item '#]],'Repair Material'!$B$8:$F$1048576, 3, FALSE)</f>
        <v>0</v>
      </c>
      <c r="F293" s="54">
        <f>VLOOKUP(Items[[#This Row],[Item '#]],'Repair Material'!$B$8:$F$1048576, 4, FALSE)</f>
        <v>0</v>
      </c>
      <c r="G293" s="61">
        <f>VLOOKUP(Items[[#This Row],[Item '#]],'Repair Material'!$B$8:$F$1048576, 5, FALSE)</f>
        <v>0</v>
      </c>
      <c r="H293" s="60" t="s">
        <v>81</v>
      </c>
    </row>
    <row r="294" spans="2:8" ht="25.5" customHeight="1" x14ac:dyDescent="0.2">
      <c r="B294" s="12" t="s">
        <v>301</v>
      </c>
      <c r="C294" s="52">
        <v>287</v>
      </c>
      <c r="D294" s="53" t="s">
        <v>302</v>
      </c>
      <c r="E294" s="54">
        <f>VLOOKUP(Items[[#This Row],[Item '#]],'Repair Material'!$B$8:$F$1048576, 3, FALSE)</f>
        <v>0</v>
      </c>
      <c r="F294" s="54">
        <f>VLOOKUP(Items[[#This Row],[Item '#]],'Repair Material'!$B$8:$F$1048576, 4, FALSE)</f>
        <v>0</v>
      </c>
      <c r="G294" s="61">
        <f>VLOOKUP(Items[[#This Row],[Item '#]],'Repair Material'!$B$8:$F$1048576, 5, FALSE)</f>
        <v>0</v>
      </c>
      <c r="H294" s="60" t="s">
        <v>81</v>
      </c>
    </row>
    <row r="295" spans="2:8" ht="25.5" customHeight="1" x14ac:dyDescent="0.2">
      <c r="B295" s="12" t="s">
        <v>303</v>
      </c>
      <c r="C295" s="52">
        <v>288</v>
      </c>
      <c r="D295" s="53" t="s">
        <v>304</v>
      </c>
      <c r="E295" s="54">
        <f>VLOOKUP(Items[[#This Row],[Item '#]],'Repair Material'!$B$8:$F$1048576, 3, FALSE)</f>
        <v>0</v>
      </c>
      <c r="F295" s="54">
        <f>VLOOKUP(Items[[#This Row],[Item '#]],'Repair Material'!$B$8:$F$1048576, 4, FALSE)</f>
        <v>0</v>
      </c>
      <c r="G295" s="61">
        <f>VLOOKUP(Items[[#This Row],[Item '#]],'Repair Material'!$B$8:$F$1048576, 5, FALSE)</f>
        <v>0</v>
      </c>
      <c r="H295" s="60" t="s">
        <v>81</v>
      </c>
    </row>
    <row r="296" spans="2:8" ht="25.5" customHeight="1" x14ac:dyDescent="0.2">
      <c r="B296" s="12" t="s">
        <v>307</v>
      </c>
      <c r="C296" s="52">
        <v>289</v>
      </c>
      <c r="D296" s="53" t="s">
        <v>308</v>
      </c>
      <c r="E296" s="54">
        <f>VLOOKUP(Items[[#This Row],[Item '#]],'Repair Material'!$B$8:$F$1048576, 3, FALSE)</f>
        <v>0</v>
      </c>
      <c r="F296" s="54">
        <f>VLOOKUP(Items[[#This Row],[Item '#]],'Repair Material'!$B$8:$F$1048576, 4, FALSE)</f>
        <v>0</v>
      </c>
      <c r="G296" s="61">
        <f>VLOOKUP(Items[[#This Row],[Item '#]],'Repair Material'!$B$8:$F$1048576, 5, FALSE)</f>
        <v>0</v>
      </c>
      <c r="H296" s="60" t="s">
        <v>81</v>
      </c>
    </row>
    <row r="297" spans="2:8" ht="25.5" customHeight="1" x14ac:dyDescent="0.2">
      <c r="B297" s="12" t="s">
        <v>309</v>
      </c>
      <c r="C297" s="52">
        <v>290</v>
      </c>
      <c r="D297" s="53" t="s">
        <v>310</v>
      </c>
      <c r="E297" s="54">
        <f>VLOOKUP(Items[[#This Row],[Item '#]],'Repair Material'!$B$8:$F$1048576, 3, FALSE)</f>
        <v>0</v>
      </c>
      <c r="F297" s="54">
        <f>VLOOKUP(Items[[#This Row],[Item '#]],'Repair Material'!$B$8:$F$1048576, 4, FALSE)</f>
        <v>0</v>
      </c>
      <c r="G297" s="61">
        <f>VLOOKUP(Items[[#This Row],[Item '#]],'Repair Material'!$B$8:$F$1048576, 5, FALSE)</f>
        <v>0</v>
      </c>
      <c r="H297" s="60" t="s">
        <v>81</v>
      </c>
    </row>
    <row r="298" spans="2:8" ht="25.5" customHeight="1" x14ac:dyDescent="0.2">
      <c r="B298" s="12" t="s">
        <v>311</v>
      </c>
      <c r="C298" s="52">
        <v>291</v>
      </c>
      <c r="D298" s="53" t="s">
        <v>312</v>
      </c>
      <c r="E298" s="54">
        <f>VLOOKUP(Items[[#This Row],[Item '#]],'Repair Material'!$B$8:$F$1048576, 3, FALSE)</f>
        <v>0</v>
      </c>
      <c r="F298" s="54">
        <f>VLOOKUP(Items[[#This Row],[Item '#]],'Repair Material'!$B$8:$F$1048576, 4, FALSE)</f>
        <v>0</v>
      </c>
      <c r="G298" s="61">
        <f>VLOOKUP(Items[[#This Row],[Item '#]],'Repair Material'!$B$8:$F$1048576, 5, FALSE)</f>
        <v>0</v>
      </c>
      <c r="H298" s="60" t="s">
        <v>81</v>
      </c>
    </row>
    <row r="299" spans="2:8" ht="25.5" customHeight="1" x14ac:dyDescent="0.2">
      <c r="B299" s="12" t="s">
        <v>313</v>
      </c>
      <c r="C299" s="52">
        <v>292</v>
      </c>
      <c r="D299" s="53" t="s">
        <v>314</v>
      </c>
      <c r="E299" s="54">
        <f>VLOOKUP(Items[[#This Row],[Item '#]],'Repair Material'!$B$8:$F$1048576, 3, FALSE)</f>
        <v>0</v>
      </c>
      <c r="F299" s="54">
        <f>VLOOKUP(Items[[#This Row],[Item '#]],'Repair Material'!$B$8:$F$1048576, 4, FALSE)</f>
        <v>0</v>
      </c>
      <c r="G299" s="61">
        <f>VLOOKUP(Items[[#This Row],[Item '#]],'Repair Material'!$B$8:$F$1048576, 5, FALSE)</f>
        <v>0</v>
      </c>
      <c r="H299" s="60" t="s">
        <v>81</v>
      </c>
    </row>
    <row r="300" spans="2:8" ht="25.5" customHeight="1" x14ac:dyDescent="0.2">
      <c r="B300" s="12"/>
      <c r="C300" s="52">
        <v>293</v>
      </c>
      <c r="D300" s="53" t="s">
        <v>533</v>
      </c>
      <c r="E300" s="54">
        <f>VLOOKUP(Items[[#This Row],[Item '#]],'Repair Material'!$B$8:$F$1048576, 3, FALSE)</f>
        <v>0</v>
      </c>
      <c r="F300" s="54">
        <f>VLOOKUP(Items[[#This Row],[Item '#]],'Repair Material'!$B$8:$F$1048576, 4, FALSE)</f>
        <v>0</v>
      </c>
      <c r="G300" s="61">
        <f>VLOOKUP(Items[[#This Row],[Item '#]],'Repair Material'!$B$8:$F$1048576, 5, FALSE)</f>
        <v>0</v>
      </c>
      <c r="H300" s="60" t="s">
        <v>81</v>
      </c>
    </row>
    <row r="301" spans="2:8" ht="25.5" customHeight="1" x14ac:dyDescent="0.2">
      <c r="B301" s="12"/>
      <c r="C301" s="52">
        <v>294</v>
      </c>
      <c r="D301" s="53" t="s">
        <v>532</v>
      </c>
      <c r="E301" s="54">
        <f>VLOOKUP(Items[[#This Row],[Item '#]],'Repair Material'!$B$8:$F$1048576, 3, FALSE)</f>
        <v>0</v>
      </c>
      <c r="F301" s="54">
        <f>VLOOKUP(Items[[#This Row],[Item '#]],'Repair Material'!$B$8:$F$1048576, 4, FALSE)</f>
        <v>0</v>
      </c>
      <c r="G301" s="61">
        <f>VLOOKUP(Items[[#This Row],[Item '#]],'Repair Material'!$B$8:$F$1048576, 5, FALSE)</f>
        <v>0</v>
      </c>
      <c r="H301" s="60" t="s">
        <v>81</v>
      </c>
    </row>
    <row r="302" spans="2:8" ht="25.5" customHeight="1" x14ac:dyDescent="0.2">
      <c r="B302" s="12" t="s">
        <v>319</v>
      </c>
      <c r="C302" s="52">
        <v>295</v>
      </c>
      <c r="D302" s="53" t="s">
        <v>320</v>
      </c>
      <c r="E302" s="54">
        <f>VLOOKUP(Items[[#This Row],[Item '#]],'Repair Material'!$B$8:$F$1048576, 3, FALSE)</f>
        <v>0</v>
      </c>
      <c r="F302" s="54">
        <f>VLOOKUP(Items[[#This Row],[Item '#]],'Repair Material'!$B$8:$F$1048576, 4, FALSE)</f>
        <v>0</v>
      </c>
      <c r="G302" s="61">
        <f>VLOOKUP(Items[[#This Row],[Item '#]],'Repair Material'!$B$8:$F$1048576, 5, FALSE)</f>
        <v>0</v>
      </c>
      <c r="H302" s="60" t="s">
        <v>81</v>
      </c>
    </row>
    <row r="303" spans="2:8" ht="25.5" customHeight="1" x14ac:dyDescent="0.2">
      <c r="B303" s="12" t="s">
        <v>321</v>
      </c>
      <c r="C303" s="52">
        <v>296</v>
      </c>
      <c r="D303" s="53" t="s">
        <v>322</v>
      </c>
      <c r="E303" s="54">
        <f>VLOOKUP(Items[[#This Row],[Item '#]],'Repair Material'!$B$8:$F$1048576, 3, FALSE)</f>
        <v>0</v>
      </c>
      <c r="F303" s="54">
        <f>VLOOKUP(Items[[#This Row],[Item '#]],'Repair Material'!$B$8:$F$1048576, 4, FALSE)</f>
        <v>0</v>
      </c>
      <c r="G303" s="61">
        <f>VLOOKUP(Items[[#This Row],[Item '#]],'Repair Material'!$B$8:$F$1048576, 5, FALSE)</f>
        <v>0</v>
      </c>
      <c r="H303" s="60" t="s">
        <v>81</v>
      </c>
    </row>
    <row r="304" spans="2:8" ht="25.5" customHeight="1" x14ac:dyDescent="0.2">
      <c r="B304" s="12" t="s">
        <v>323</v>
      </c>
      <c r="C304" s="52">
        <v>297</v>
      </c>
      <c r="D304" s="53" t="s">
        <v>324</v>
      </c>
      <c r="E304" s="54">
        <f>VLOOKUP(Items[[#This Row],[Item '#]],'Repair Material'!$B$8:$F$1048576, 3, FALSE)</f>
        <v>0</v>
      </c>
      <c r="F304" s="54">
        <f>VLOOKUP(Items[[#This Row],[Item '#]],'Repair Material'!$B$8:$F$1048576, 4, FALSE)</f>
        <v>0</v>
      </c>
      <c r="G304" s="61">
        <f>VLOOKUP(Items[[#This Row],[Item '#]],'Repair Material'!$B$8:$F$1048576, 5, FALSE)</f>
        <v>0</v>
      </c>
      <c r="H304" s="60" t="s">
        <v>81</v>
      </c>
    </row>
    <row r="305" spans="2:8" ht="25.5" customHeight="1" x14ac:dyDescent="0.2">
      <c r="B305" s="12" t="s">
        <v>325</v>
      </c>
      <c r="C305" s="52">
        <v>298</v>
      </c>
      <c r="D305" s="53" t="s">
        <v>326</v>
      </c>
      <c r="E305" s="54">
        <f>VLOOKUP(Items[[#This Row],[Item '#]],'Repair Material'!$B$8:$F$1048576, 3, FALSE)</f>
        <v>0</v>
      </c>
      <c r="F305" s="54">
        <f>VLOOKUP(Items[[#This Row],[Item '#]],'Repair Material'!$B$8:$F$1048576, 4, FALSE)</f>
        <v>0</v>
      </c>
      <c r="G305" s="61">
        <f>VLOOKUP(Items[[#This Row],[Item '#]],'Repair Material'!$B$8:$F$1048576, 5, FALSE)</f>
        <v>0</v>
      </c>
      <c r="H305" s="60" t="s">
        <v>81</v>
      </c>
    </row>
    <row r="306" spans="2:8" ht="25.5" customHeight="1" x14ac:dyDescent="0.2">
      <c r="B306" s="12" t="s">
        <v>331</v>
      </c>
      <c r="C306" s="52">
        <v>299</v>
      </c>
      <c r="D306" s="53" t="s">
        <v>332</v>
      </c>
      <c r="E306" s="54">
        <f>VLOOKUP(Items[[#This Row],[Item '#]],'Repair Material'!$B$8:$F$1048576, 3, FALSE)</f>
        <v>0</v>
      </c>
      <c r="F306" s="54">
        <f>VLOOKUP(Items[[#This Row],[Item '#]],'Repair Material'!$B$8:$F$1048576, 4, FALSE)</f>
        <v>0</v>
      </c>
      <c r="G306" s="61">
        <f>VLOOKUP(Items[[#This Row],[Item '#]],'Repair Material'!$B$8:$F$1048576, 5, FALSE)</f>
        <v>0</v>
      </c>
      <c r="H306" s="60" t="s">
        <v>81</v>
      </c>
    </row>
    <row r="307" spans="2:8" ht="25.5" customHeight="1" x14ac:dyDescent="0.2">
      <c r="B307" s="12" t="s">
        <v>333</v>
      </c>
      <c r="C307" s="52">
        <v>300</v>
      </c>
      <c r="D307" s="53" t="s">
        <v>334</v>
      </c>
      <c r="E307" s="54">
        <f>VLOOKUP(Items[[#This Row],[Item '#]],'Repair Material'!$B$8:$F$1048576, 3, FALSE)</f>
        <v>0</v>
      </c>
      <c r="F307" s="54">
        <f>VLOOKUP(Items[[#This Row],[Item '#]],'Repair Material'!$B$8:$F$1048576, 4, FALSE)</f>
        <v>0</v>
      </c>
      <c r="G307" s="61">
        <f>VLOOKUP(Items[[#This Row],[Item '#]],'Repair Material'!$B$8:$F$1048576, 5, FALSE)</f>
        <v>0</v>
      </c>
      <c r="H307" s="60" t="s">
        <v>81</v>
      </c>
    </row>
    <row r="308" spans="2:8" ht="25.5" customHeight="1" x14ac:dyDescent="0.2">
      <c r="B308" s="12" t="s">
        <v>335</v>
      </c>
      <c r="C308" s="52">
        <v>301</v>
      </c>
      <c r="D308" s="53" t="s">
        <v>336</v>
      </c>
      <c r="E308" s="54">
        <f>VLOOKUP(Items[[#This Row],[Item '#]],'Repair Material'!$B$8:$F$1048576, 3, FALSE)</f>
        <v>0</v>
      </c>
      <c r="F308" s="54">
        <f>VLOOKUP(Items[[#This Row],[Item '#]],'Repair Material'!$B$8:$F$1048576, 4, FALSE)</f>
        <v>0</v>
      </c>
      <c r="G308" s="61">
        <f>VLOOKUP(Items[[#This Row],[Item '#]],'Repair Material'!$B$8:$F$1048576, 5, FALSE)</f>
        <v>0</v>
      </c>
      <c r="H308" s="60" t="s">
        <v>81</v>
      </c>
    </row>
    <row r="309" spans="2:8" ht="25.5" customHeight="1" x14ac:dyDescent="0.2">
      <c r="B309" s="12" t="s">
        <v>337</v>
      </c>
      <c r="C309" s="52">
        <v>302</v>
      </c>
      <c r="D309" s="53" t="s">
        <v>338</v>
      </c>
      <c r="E309" s="54">
        <f>VLOOKUP(Items[[#This Row],[Item '#]],'Repair Material'!$B$8:$F$1048576, 3, FALSE)</f>
        <v>0</v>
      </c>
      <c r="F309" s="54">
        <f>VLOOKUP(Items[[#This Row],[Item '#]],'Repair Material'!$B$8:$F$1048576, 4, FALSE)</f>
        <v>0</v>
      </c>
      <c r="G309" s="61">
        <f>VLOOKUP(Items[[#This Row],[Item '#]],'Repair Material'!$B$8:$F$1048576, 5, FALSE)</f>
        <v>0</v>
      </c>
      <c r="H309" s="60" t="s">
        <v>81</v>
      </c>
    </row>
    <row r="310" spans="2:8" ht="25.5" customHeight="1" x14ac:dyDescent="0.2">
      <c r="B310" s="12" t="s">
        <v>341</v>
      </c>
      <c r="C310" s="52">
        <v>303</v>
      </c>
      <c r="D310" s="53" t="s">
        <v>342</v>
      </c>
      <c r="E310" s="54">
        <f>VLOOKUP(Items[[#This Row],[Item '#]],'Repair Material'!$B$8:$F$1048576, 3, FALSE)</f>
        <v>0</v>
      </c>
      <c r="F310" s="54">
        <f>VLOOKUP(Items[[#This Row],[Item '#]],'Repair Material'!$B$8:$F$1048576, 4, FALSE)</f>
        <v>0</v>
      </c>
      <c r="G310" s="61">
        <f>VLOOKUP(Items[[#This Row],[Item '#]],'Repair Material'!$B$8:$F$1048576, 5, FALSE)</f>
        <v>0</v>
      </c>
      <c r="H310" s="60" t="s">
        <v>81</v>
      </c>
    </row>
    <row r="311" spans="2:8" ht="25.5" customHeight="1" x14ac:dyDescent="0.2">
      <c r="B311" s="12" t="s">
        <v>343</v>
      </c>
      <c r="C311" s="52">
        <v>304</v>
      </c>
      <c r="D311" s="53" t="s">
        <v>344</v>
      </c>
      <c r="E311" s="54">
        <f>VLOOKUP(Items[[#This Row],[Item '#]],'Repair Material'!$B$8:$F$1048576, 3, FALSE)</f>
        <v>0</v>
      </c>
      <c r="F311" s="54">
        <f>VLOOKUP(Items[[#This Row],[Item '#]],'Repair Material'!$B$8:$F$1048576, 4, FALSE)</f>
        <v>0</v>
      </c>
      <c r="G311" s="61">
        <f>VLOOKUP(Items[[#This Row],[Item '#]],'Repair Material'!$B$8:$F$1048576, 5, FALSE)</f>
        <v>0</v>
      </c>
      <c r="H311" s="60" t="s">
        <v>81</v>
      </c>
    </row>
    <row r="312" spans="2:8" ht="25.5" customHeight="1" x14ac:dyDescent="0.2">
      <c r="B312" s="12" t="s">
        <v>345</v>
      </c>
      <c r="C312" s="52">
        <v>305</v>
      </c>
      <c r="D312" s="53" t="s">
        <v>346</v>
      </c>
      <c r="E312" s="54">
        <f>VLOOKUP(Items[[#This Row],[Item '#]],'Repair Material'!$B$8:$F$1048576, 3, FALSE)</f>
        <v>0</v>
      </c>
      <c r="F312" s="54">
        <f>VLOOKUP(Items[[#This Row],[Item '#]],'Repair Material'!$B$8:$F$1048576, 4, FALSE)</f>
        <v>0</v>
      </c>
      <c r="G312" s="61">
        <f>VLOOKUP(Items[[#This Row],[Item '#]],'Repair Material'!$B$8:$F$1048576, 5, FALSE)</f>
        <v>0</v>
      </c>
      <c r="H312" s="60" t="s">
        <v>81</v>
      </c>
    </row>
    <row r="313" spans="2:8" ht="25.5" customHeight="1" x14ac:dyDescent="0.2">
      <c r="B313" s="12" t="s">
        <v>347</v>
      </c>
      <c r="C313" s="52">
        <v>306</v>
      </c>
      <c r="D313" s="53" t="s">
        <v>348</v>
      </c>
      <c r="E313" s="54">
        <f>VLOOKUP(Items[[#This Row],[Item '#]],'Repair Material'!$B$8:$F$1048576, 3, FALSE)</f>
        <v>0</v>
      </c>
      <c r="F313" s="54">
        <f>VLOOKUP(Items[[#This Row],[Item '#]],'Repair Material'!$B$8:$F$1048576, 4, FALSE)</f>
        <v>0</v>
      </c>
      <c r="G313" s="61">
        <f>VLOOKUP(Items[[#This Row],[Item '#]],'Repair Material'!$B$8:$F$1048576, 5, FALSE)</f>
        <v>0</v>
      </c>
      <c r="H313" s="60" t="s">
        <v>81</v>
      </c>
    </row>
    <row r="314" spans="2:8" ht="25.5" customHeight="1" x14ac:dyDescent="0.2">
      <c r="B314" s="12" t="s">
        <v>349</v>
      </c>
      <c r="C314" s="52">
        <v>307</v>
      </c>
      <c r="D314" s="53" t="s">
        <v>350</v>
      </c>
      <c r="E314" s="54">
        <f>VLOOKUP(Items[[#This Row],[Item '#]],'Repair Material'!$B$8:$F$1048576, 3, FALSE)</f>
        <v>0</v>
      </c>
      <c r="F314" s="54">
        <f>VLOOKUP(Items[[#This Row],[Item '#]],'Repair Material'!$B$8:$F$1048576, 4, FALSE)</f>
        <v>0</v>
      </c>
      <c r="G314" s="61">
        <f>VLOOKUP(Items[[#This Row],[Item '#]],'Repair Material'!$B$8:$F$1048576, 5, FALSE)</f>
        <v>0</v>
      </c>
      <c r="H314" s="60" t="s">
        <v>81</v>
      </c>
    </row>
    <row r="315" spans="2:8" ht="25.5" customHeight="1" x14ac:dyDescent="0.2">
      <c r="B315" s="12" t="s">
        <v>351</v>
      </c>
      <c r="C315" s="52">
        <v>308</v>
      </c>
      <c r="D315" s="53" t="s">
        <v>352</v>
      </c>
      <c r="E315" s="54">
        <f>VLOOKUP(Items[[#This Row],[Item '#]],'Repair Material'!$B$8:$F$1048576, 3, FALSE)</f>
        <v>0</v>
      </c>
      <c r="F315" s="54">
        <f>VLOOKUP(Items[[#This Row],[Item '#]],'Repair Material'!$B$8:$F$1048576, 4, FALSE)</f>
        <v>0</v>
      </c>
      <c r="G315" s="61">
        <f>VLOOKUP(Items[[#This Row],[Item '#]],'Repair Material'!$B$8:$F$1048576, 5, FALSE)</f>
        <v>0</v>
      </c>
      <c r="H315" s="60" t="s">
        <v>81</v>
      </c>
    </row>
    <row r="316" spans="2:8" ht="25.5" customHeight="1" x14ac:dyDescent="0.2">
      <c r="B316" s="12" t="s">
        <v>353</v>
      </c>
      <c r="C316" s="52">
        <v>309</v>
      </c>
      <c r="D316" s="53" t="s">
        <v>354</v>
      </c>
      <c r="E316" s="54">
        <f>VLOOKUP(Items[[#This Row],[Item '#]],'Repair Material'!$B$8:$F$1048576, 3, FALSE)</f>
        <v>0</v>
      </c>
      <c r="F316" s="54">
        <f>VLOOKUP(Items[[#This Row],[Item '#]],'Repair Material'!$B$8:$F$1048576, 4, FALSE)</f>
        <v>0</v>
      </c>
      <c r="G316" s="61">
        <f>VLOOKUP(Items[[#This Row],[Item '#]],'Repair Material'!$B$8:$F$1048576, 5, FALSE)</f>
        <v>0</v>
      </c>
      <c r="H316" s="60" t="s">
        <v>81</v>
      </c>
    </row>
    <row r="317" spans="2:8" ht="25.5" customHeight="1" x14ac:dyDescent="0.2">
      <c r="B317" s="12" t="s">
        <v>355</v>
      </c>
      <c r="C317" s="52">
        <v>310</v>
      </c>
      <c r="D317" s="53" t="s">
        <v>356</v>
      </c>
      <c r="E317" s="54">
        <f>VLOOKUP(Items[[#This Row],[Item '#]],'Repair Material'!$B$8:$F$1048576, 3, FALSE)</f>
        <v>0</v>
      </c>
      <c r="F317" s="54">
        <f>VLOOKUP(Items[[#This Row],[Item '#]],'Repair Material'!$B$8:$F$1048576, 4, FALSE)</f>
        <v>0</v>
      </c>
      <c r="G317" s="61">
        <f>VLOOKUP(Items[[#This Row],[Item '#]],'Repair Material'!$B$8:$F$1048576, 5, FALSE)</f>
        <v>0</v>
      </c>
      <c r="H317" s="60" t="s">
        <v>81</v>
      </c>
    </row>
    <row r="318" spans="2:8" ht="25.5" customHeight="1" x14ac:dyDescent="0.2">
      <c r="B318" s="12" t="s">
        <v>357</v>
      </c>
      <c r="C318" s="52">
        <v>311</v>
      </c>
      <c r="D318" s="53" t="s">
        <v>358</v>
      </c>
      <c r="E318" s="54">
        <f>VLOOKUP(Items[[#This Row],[Item '#]],'Repair Material'!$B$8:$F$1048576, 3, FALSE)</f>
        <v>0</v>
      </c>
      <c r="F318" s="54">
        <f>VLOOKUP(Items[[#This Row],[Item '#]],'Repair Material'!$B$8:$F$1048576, 4, FALSE)</f>
        <v>0</v>
      </c>
      <c r="G318" s="61">
        <f>VLOOKUP(Items[[#This Row],[Item '#]],'Repair Material'!$B$8:$F$1048576, 5, FALSE)</f>
        <v>0</v>
      </c>
      <c r="H318" s="60" t="s">
        <v>81</v>
      </c>
    </row>
    <row r="319" spans="2:8" ht="25.5" customHeight="1" x14ac:dyDescent="0.2">
      <c r="B319" s="12" t="s">
        <v>359</v>
      </c>
      <c r="C319" s="52">
        <v>312</v>
      </c>
      <c r="D319" s="53" t="s">
        <v>360</v>
      </c>
      <c r="E319" s="54">
        <f>VLOOKUP(Items[[#This Row],[Item '#]],'Repair Material'!$B$8:$F$1048576, 3, FALSE)</f>
        <v>0</v>
      </c>
      <c r="F319" s="54">
        <f>VLOOKUP(Items[[#This Row],[Item '#]],'Repair Material'!$B$8:$F$1048576, 4, FALSE)</f>
        <v>0</v>
      </c>
      <c r="G319" s="61">
        <f>VLOOKUP(Items[[#This Row],[Item '#]],'Repair Material'!$B$8:$F$1048576, 5, FALSE)</f>
        <v>0</v>
      </c>
      <c r="H319" s="60" t="s">
        <v>81</v>
      </c>
    </row>
    <row r="320" spans="2:8" ht="25.5" customHeight="1" x14ac:dyDescent="0.2">
      <c r="B320" s="12" t="s">
        <v>361</v>
      </c>
      <c r="C320" s="52">
        <v>313</v>
      </c>
      <c r="D320" s="53" t="s">
        <v>362</v>
      </c>
      <c r="E320" s="54">
        <f>VLOOKUP(Items[[#This Row],[Item '#]],'Repair Material'!$B$8:$F$1048576, 3, FALSE)</f>
        <v>0</v>
      </c>
      <c r="F320" s="54">
        <f>VLOOKUP(Items[[#This Row],[Item '#]],'Repair Material'!$B$8:$F$1048576, 4, FALSE)</f>
        <v>0</v>
      </c>
      <c r="G320" s="61">
        <f>VLOOKUP(Items[[#This Row],[Item '#]],'Repair Material'!$B$8:$F$1048576, 5, FALSE)</f>
        <v>0</v>
      </c>
      <c r="H320" s="60" t="s">
        <v>81</v>
      </c>
    </row>
    <row r="321" spans="2:8" ht="25.5" customHeight="1" x14ac:dyDescent="0.2">
      <c r="B321" s="12" t="s">
        <v>363</v>
      </c>
      <c r="C321" s="52">
        <v>314</v>
      </c>
      <c r="D321" s="53" t="s">
        <v>364</v>
      </c>
      <c r="E321" s="54">
        <f>VLOOKUP(Items[[#This Row],[Item '#]],'Repair Material'!$B$8:$F$1048576, 3, FALSE)</f>
        <v>0</v>
      </c>
      <c r="F321" s="54">
        <f>VLOOKUP(Items[[#This Row],[Item '#]],'Repair Material'!$B$8:$F$1048576, 4, FALSE)</f>
        <v>0</v>
      </c>
      <c r="G321" s="61">
        <f>VLOOKUP(Items[[#This Row],[Item '#]],'Repair Material'!$B$8:$F$1048576, 5, FALSE)</f>
        <v>0</v>
      </c>
      <c r="H321" s="60" t="s">
        <v>81</v>
      </c>
    </row>
    <row r="322" spans="2:8" ht="25.5" customHeight="1" x14ac:dyDescent="0.2">
      <c r="B322" s="12" t="s">
        <v>365</v>
      </c>
      <c r="C322" s="52">
        <v>315</v>
      </c>
      <c r="D322" s="53" t="s">
        <v>366</v>
      </c>
      <c r="E322" s="54">
        <f>VLOOKUP(Items[[#This Row],[Item '#]],'Repair Material'!$B$8:$F$1048576, 3, FALSE)</f>
        <v>0</v>
      </c>
      <c r="F322" s="54">
        <f>VLOOKUP(Items[[#This Row],[Item '#]],'Repair Material'!$B$8:$F$1048576, 4, FALSE)</f>
        <v>0</v>
      </c>
      <c r="G322" s="61">
        <f>VLOOKUP(Items[[#This Row],[Item '#]],'Repair Material'!$B$8:$F$1048576, 5, FALSE)</f>
        <v>0</v>
      </c>
      <c r="H322" s="60" t="s">
        <v>81</v>
      </c>
    </row>
    <row r="323" spans="2:8" ht="25.5" customHeight="1" x14ac:dyDescent="0.2">
      <c r="B323" s="12" t="s">
        <v>372</v>
      </c>
      <c r="C323" s="52">
        <v>316</v>
      </c>
      <c r="D323" s="53" t="s">
        <v>373</v>
      </c>
      <c r="E323" s="54">
        <f>VLOOKUP(Items[[#This Row],[Item '#]],'Repair Material'!$B$8:$F$1048576, 3, FALSE)</f>
        <v>0</v>
      </c>
      <c r="F323" s="54">
        <f>VLOOKUP(Items[[#This Row],[Item '#]],'Repair Material'!$B$8:$F$1048576, 4, FALSE)</f>
        <v>0</v>
      </c>
      <c r="G323" s="61">
        <f>VLOOKUP(Items[[#This Row],[Item '#]],'Repair Material'!$B$8:$F$1048576, 5, FALSE)</f>
        <v>0</v>
      </c>
      <c r="H323" s="60" t="s">
        <v>81</v>
      </c>
    </row>
    <row r="324" spans="2:8" ht="25.5" customHeight="1" x14ac:dyDescent="0.2">
      <c r="B324" s="12" t="s">
        <v>374</v>
      </c>
      <c r="C324" s="52">
        <v>317</v>
      </c>
      <c r="D324" s="53" t="s">
        <v>375</v>
      </c>
      <c r="E324" s="54">
        <f>VLOOKUP(Items[[#This Row],[Item '#]],'Repair Material'!$B$8:$F$1048576, 3, FALSE)</f>
        <v>0</v>
      </c>
      <c r="F324" s="54">
        <f>VLOOKUP(Items[[#This Row],[Item '#]],'Repair Material'!$B$8:$F$1048576, 4, FALSE)</f>
        <v>0</v>
      </c>
      <c r="G324" s="61">
        <f>VLOOKUP(Items[[#This Row],[Item '#]],'Repair Material'!$B$8:$F$1048576, 5, FALSE)</f>
        <v>0</v>
      </c>
      <c r="H324" s="60" t="s">
        <v>81</v>
      </c>
    </row>
    <row r="325" spans="2:8" ht="25.5" customHeight="1" x14ac:dyDescent="0.2">
      <c r="B325" s="12" t="s">
        <v>376</v>
      </c>
      <c r="C325" s="52">
        <v>318</v>
      </c>
      <c r="D325" s="53" t="s">
        <v>377</v>
      </c>
      <c r="E325" s="54">
        <f>VLOOKUP(Items[[#This Row],[Item '#]],'Repair Material'!$B$8:$F$1048576, 3, FALSE)</f>
        <v>0</v>
      </c>
      <c r="F325" s="54">
        <f>VLOOKUP(Items[[#This Row],[Item '#]],'Repair Material'!$B$8:$F$1048576, 4, FALSE)</f>
        <v>0</v>
      </c>
      <c r="G325" s="61">
        <f>VLOOKUP(Items[[#This Row],[Item '#]],'Repair Material'!$B$8:$F$1048576, 5, FALSE)</f>
        <v>0</v>
      </c>
      <c r="H325" s="60" t="s">
        <v>81</v>
      </c>
    </row>
    <row r="326" spans="2:8" ht="25.5" customHeight="1" x14ac:dyDescent="0.2">
      <c r="B326" s="12" t="s">
        <v>378</v>
      </c>
      <c r="C326" s="52">
        <v>319</v>
      </c>
      <c r="D326" s="53" t="s">
        <v>379</v>
      </c>
      <c r="E326" s="54">
        <f>VLOOKUP(Items[[#This Row],[Item '#]],'Repair Material'!$B$8:$F$1048576, 3, FALSE)</f>
        <v>0</v>
      </c>
      <c r="F326" s="54">
        <f>VLOOKUP(Items[[#This Row],[Item '#]],'Repair Material'!$B$8:$F$1048576, 4, FALSE)</f>
        <v>0</v>
      </c>
      <c r="G326" s="61">
        <f>VLOOKUP(Items[[#This Row],[Item '#]],'Repair Material'!$B$8:$F$1048576, 5, FALSE)</f>
        <v>0</v>
      </c>
      <c r="H326" s="60" t="s">
        <v>81</v>
      </c>
    </row>
    <row r="327" spans="2:8" ht="25.5" customHeight="1" x14ac:dyDescent="0.2">
      <c r="B327" s="12" t="s">
        <v>380</v>
      </c>
      <c r="C327" s="52">
        <v>320</v>
      </c>
      <c r="D327" s="53" t="s">
        <v>381</v>
      </c>
      <c r="E327" s="54">
        <f>VLOOKUP(Items[[#This Row],[Item '#]],'Repair Material'!$B$8:$F$1048576, 3, FALSE)</f>
        <v>0</v>
      </c>
      <c r="F327" s="54">
        <f>VLOOKUP(Items[[#This Row],[Item '#]],'Repair Material'!$B$8:$F$1048576, 4, FALSE)</f>
        <v>0</v>
      </c>
      <c r="G327" s="61">
        <f>VLOOKUP(Items[[#This Row],[Item '#]],'Repair Material'!$B$8:$F$1048576, 5, FALSE)</f>
        <v>0</v>
      </c>
      <c r="H327" s="60" t="s">
        <v>81</v>
      </c>
    </row>
    <row r="328" spans="2:8" ht="25.5" customHeight="1" x14ac:dyDescent="0.2">
      <c r="B328" s="12" t="s">
        <v>383</v>
      </c>
      <c r="C328" s="52">
        <v>321</v>
      </c>
      <c r="D328" s="53" t="s">
        <v>384</v>
      </c>
      <c r="E328" s="54">
        <f>VLOOKUP(Items[[#This Row],[Item '#]],'Repair Material'!$B$8:$F$1048576, 3, FALSE)</f>
        <v>0</v>
      </c>
      <c r="F328" s="54">
        <f>VLOOKUP(Items[[#This Row],[Item '#]],'Repair Material'!$B$8:$F$1048576, 4, FALSE)</f>
        <v>0</v>
      </c>
      <c r="G328" s="61">
        <f>VLOOKUP(Items[[#This Row],[Item '#]],'Repair Material'!$B$8:$F$1048576, 5, FALSE)</f>
        <v>0</v>
      </c>
      <c r="H328" s="60" t="s">
        <v>81</v>
      </c>
    </row>
    <row r="329" spans="2:8" ht="25.5" customHeight="1" x14ac:dyDescent="0.2">
      <c r="B329" s="12" t="s">
        <v>386</v>
      </c>
      <c r="C329" s="52">
        <v>322</v>
      </c>
      <c r="D329" s="53" t="s">
        <v>387</v>
      </c>
      <c r="E329" s="54">
        <f>VLOOKUP(Items[[#This Row],[Item '#]],'Repair Material'!$B$8:$F$1048576, 3, FALSE)</f>
        <v>0</v>
      </c>
      <c r="F329" s="54">
        <f>VLOOKUP(Items[[#This Row],[Item '#]],'Repair Material'!$B$8:$F$1048576, 4, FALSE)</f>
        <v>0</v>
      </c>
      <c r="G329" s="61">
        <f>VLOOKUP(Items[[#This Row],[Item '#]],'Repair Material'!$B$8:$F$1048576, 5, FALSE)</f>
        <v>0</v>
      </c>
      <c r="H329" s="60" t="s">
        <v>81</v>
      </c>
    </row>
    <row r="330" spans="2:8" ht="25.5" customHeight="1" x14ac:dyDescent="0.2">
      <c r="B330" s="12" t="s">
        <v>388</v>
      </c>
      <c r="C330" s="52">
        <v>323</v>
      </c>
      <c r="D330" s="53" t="s">
        <v>389</v>
      </c>
      <c r="E330" s="54">
        <f>VLOOKUP(Items[[#This Row],[Item '#]],'Repair Material'!$B$8:$F$1048576, 3, FALSE)</f>
        <v>0</v>
      </c>
      <c r="F330" s="54">
        <f>VLOOKUP(Items[[#This Row],[Item '#]],'Repair Material'!$B$8:$F$1048576, 4, FALSE)</f>
        <v>0</v>
      </c>
      <c r="G330" s="61">
        <f>VLOOKUP(Items[[#This Row],[Item '#]],'Repair Material'!$B$8:$F$1048576, 5, FALSE)</f>
        <v>0</v>
      </c>
      <c r="H330" s="60" t="s">
        <v>81</v>
      </c>
    </row>
    <row r="331" spans="2:8" s="2" customFormat="1" ht="25.5" customHeight="1" x14ac:dyDescent="0.2">
      <c r="B331" s="12" t="s">
        <v>390</v>
      </c>
      <c r="C331" s="52">
        <v>324</v>
      </c>
      <c r="D331" s="53" t="s">
        <v>391</v>
      </c>
      <c r="E331" s="54">
        <f>VLOOKUP(Items[[#This Row],[Item '#]],'Repair Material'!$B$8:$F$1048576, 3, FALSE)</f>
        <v>0</v>
      </c>
      <c r="F331" s="54">
        <f>VLOOKUP(Items[[#This Row],[Item '#]],'Repair Material'!$B$8:$F$1048576, 4, FALSE)</f>
        <v>0</v>
      </c>
      <c r="G331" s="61">
        <f>VLOOKUP(Items[[#This Row],[Item '#]],'Repair Material'!$B$8:$F$1048576, 5, FALSE)</f>
        <v>0</v>
      </c>
      <c r="H331" s="60" t="s">
        <v>81</v>
      </c>
    </row>
    <row r="332" spans="2:8" s="2" customFormat="1" ht="25.5" customHeight="1" x14ac:dyDescent="0.2">
      <c r="B332" s="12" t="s">
        <v>392</v>
      </c>
      <c r="C332" s="52">
        <v>325</v>
      </c>
      <c r="D332" s="53" t="s">
        <v>393</v>
      </c>
      <c r="E332" s="54">
        <f>VLOOKUP(Items[[#This Row],[Item '#]],'Repair Material'!$B$8:$F$1048576, 3, FALSE)</f>
        <v>0</v>
      </c>
      <c r="F332" s="54">
        <f>VLOOKUP(Items[[#This Row],[Item '#]],'Repair Material'!$B$8:$F$1048576, 4, FALSE)</f>
        <v>0</v>
      </c>
      <c r="G332" s="61">
        <f>VLOOKUP(Items[[#This Row],[Item '#]],'Repair Material'!$B$8:$F$1048576, 5, FALSE)</f>
        <v>0</v>
      </c>
      <c r="H332" s="60" t="s">
        <v>81</v>
      </c>
    </row>
    <row r="333" spans="2:8" s="2" customFormat="1" ht="25.5" customHeight="1" x14ac:dyDescent="0.2">
      <c r="B333" s="12" t="s">
        <v>394</v>
      </c>
      <c r="C333" s="52">
        <v>326</v>
      </c>
      <c r="D333" s="53" t="s">
        <v>395</v>
      </c>
      <c r="E333" s="54">
        <f>VLOOKUP(Items[[#This Row],[Item '#]],'Repair Material'!$B$8:$F$1048576, 3, FALSE)</f>
        <v>0</v>
      </c>
      <c r="F333" s="54">
        <f>VLOOKUP(Items[[#This Row],[Item '#]],'Repair Material'!$B$8:$F$1048576, 4, FALSE)</f>
        <v>0</v>
      </c>
      <c r="G333" s="61">
        <f>VLOOKUP(Items[[#This Row],[Item '#]],'Repair Material'!$B$8:$F$1048576, 5, FALSE)</f>
        <v>0</v>
      </c>
      <c r="H333" s="60" t="s">
        <v>81</v>
      </c>
    </row>
    <row r="334" spans="2:8" s="2" customFormat="1" ht="25.5" customHeight="1" x14ac:dyDescent="0.2">
      <c r="B334" s="12" t="s">
        <v>396</v>
      </c>
      <c r="C334" s="52">
        <v>327</v>
      </c>
      <c r="D334" s="53" t="s">
        <v>397</v>
      </c>
      <c r="E334" s="54">
        <f>VLOOKUP(Items[[#This Row],[Item '#]],'Repair Material'!$B$8:$F$1048576, 3, FALSE)</f>
        <v>0</v>
      </c>
      <c r="F334" s="54">
        <f>VLOOKUP(Items[[#This Row],[Item '#]],'Repair Material'!$B$8:$F$1048576, 4, FALSE)</f>
        <v>0</v>
      </c>
      <c r="G334" s="61">
        <f>VLOOKUP(Items[[#This Row],[Item '#]],'Repair Material'!$B$8:$F$1048576, 5, FALSE)</f>
        <v>0</v>
      </c>
      <c r="H334" s="60" t="s">
        <v>81</v>
      </c>
    </row>
    <row r="335" spans="2:8" s="2" customFormat="1" ht="25.5" customHeight="1" x14ac:dyDescent="0.2">
      <c r="B335" s="12" t="s">
        <v>400</v>
      </c>
      <c r="C335" s="52">
        <v>328</v>
      </c>
      <c r="D335" s="53" t="s">
        <v>401</v>
      </c>
      <c r="E335" s="54">
        <f>VLOOKUP(Items[[#This Row],[Item '#]],'Repair Material'!$B$8:$F$1048576, 3, FALSE)</f>
        <v>0</v>
      </c>
      <c r="F335" s="54">
        <f>VLOOKUP(Items[[#This Row],[Item '#]],'Repair Material'!$B$8:$F$1048576, 4, FALSE)</f>
        <v>0</v>
      </c>
      <c r="G335" s="61">
        <f>VLOOKUP(Items[[#This Row],[Item '#]],'Repair Material'!$B$8:$F$1048576, 5, FALSE)</f>
        <v>0</v>
      </c>
      <c r="H335" s="60" t="s">
        <v>81</v>
      </c>
    </row>
    <row r="336" spans="2:8" s="2" customFormat="1" ht="25.5" customHeight="1" x14ac:dyDescent="0.2">
      <c r="B336" s="12" t="s">
        <v>402</v>
      </c>
      <c r="C336" s="52">
        <v>329</v>
      </c>
      <c r="D336" s="53" t="s">
        <v>403</v>
      </c>
      <c r="E336" s="54">
        <f>VLOOKUP(Items[[#This Row],[Item '#]],'Repair Material'!$B$8:$F$1048576, 3, FALSE)</f>
        <v>0</v>
      </c>
      <c r="F336" s="54">
        <f>VLOOKUP(Items[[#This Row],[Item '#]],'Repair Material'!$B$8:$F$1048576, 4, FALSE)</f>
        <v>0</v>
      </c>
      <c r="G336" s="61">
        <f>VLOOKUP(Items[[#This Row],[Item '#]],'Repair Material'!$B$8:$F$1048576, 5, FALSE)</f>
        <v>0</v>
      </c>
      <c r="H336" s="60" t="s">
        <v>81</v>
      </c>
    </row>
    <row r="337" spans="2:8" s="2" customFormat="1" ht="25.5" customHeight="1" x14ac:dyDescent="0.2">
      <c r="B337" s="12" t="s">
        <v>404</v>
      </c>
      <c r="C337" s="52">
        <v>330</v>
      </c>
      <c r="D337" s="53" t="s">
        <v>405</v>
      </c>
      <c r="E337" s="54">
        <f>VLOOKUP(Items[[#This Row],[Item '#]],'Repair Material'!$B$8:$F$1048576, 3, FALSE)</f>
        <v>0</v>
      </c>
      <c r="F337" s="54">
        <f>VLOOKUP(Items[[#This Row],[Item '#]],'Repair Material'!$B$8:$F$1048576, 4, FALSE)</f>
        <v>0</v>
      </c>
      <c r="G337" s="61">
        <f>VLOOKUP(Items[[#This Row],[Item '#]],'Repair Material'!$B$8:$F$1048576, 5, FALSE)</f>
        <v>0</v>
      </c>
      <c r="H337" s="60" t="s">
        <v>81</v>
      </c>
    </row>
    <row r="338" spans="2:8" s="2" customFormat="1" ht="25.5" customHeight="1" x14ac:dyDescent="0.2">
      <c r="B338" s="12" t="s">
        <v>406</v>
      </c>
      <c r="C338" s="52">
        <v>331</v>
      </c>
      <c r="D338" s="53" t="s">
        <v>407</v>
      </c>
      <c r="E338" s="54">
        <f>VLOOKUP(Items[[#This Row],[Item '#]],'Repair Material'!$B$8:$F$1048576, 3, FALSE)</f>
        <v>0</v>
      </c>
      <c r="F338" s="54">
        <f>VLOOKUP(Items[[#This Row],[Item '#]],'Repair Material'!$B$8:$F$1048576, 4, FALSE)</f>
        <v>0</v>
      </c>
      <c r="G338" s="61">
        <f>VLOOKUP(Items[[#This Row],[Item '#]],'Repair Material'!$B$8:$F$1048576, 5, FALSE)</f>
        <v>0</v>
      </c>
      <c r="H338" s="60" t="s">
        <v>81</v>
      </c>
    </row>
    <row r="339" spans="2:8" s="2" customFormat="1" ht="25.5" customHeight="1" x14ac:dyDescent="0.2">
      <c r="B339" s="12" t="s">
        <v>409</v>
      </c>
      <c r="C339" s="52">
        <v>332</v>
      </c>
      <c r="D339" s="53" t="s">
        <v>410</v>
      </c>
      <c r="E339" s="54">
        <f>VLOOKUP(Items[[#This Row],[Item '#]],'Repair Material'!$B$8:$F$1048576, 3, FALSE)</f>
        <v>0</v>
      </c>
      <c r="F339" s="54">
        <f>VLOOKUP(Items[[#This Row],[Item '#]],'Repair Material'!$B$8:$F$1048576, 4, FALSE)</f>
        <v>0</v>
      </c>
      <c r="G339" s="61">
        <f>VLOOKUP(Items[[#This Row],[Item '#]],'Repair Material'!$B$8:$F$1048576, 5, FALSE)</f>
        <v>0</v>
      </c>
      <c r="H339" s="60" t="s">
        <v>81</v>
      </c>
    </row>
    <row r="340" spans="2:8" s="2" customFormat="1" ht="25.5" customHeight="1" x14ac:dyDescent="0.2">
      <c r="B340" s="12" t="s">
        <v>411</v>
      </c>
      <c r="C340" s="52">
        <v>333</v>
      </c>
      <c r="D340" s="53" t="s">
        <v>412</v>
      </c>
      <c r="E340" s="54">
        <f>VLOOKUP(Items[[#This Row],[Item '#]],'Repair Material'!$B$8:$F$1048576, 3, FALSE)</f>
        <v>0</v>
      </c>
      <c r="F340" s="54">
        <f>VLOOKUP(Items[[#This Row],[Item '#]],'Repair Material'!$B$8:$F$1048576, 4, FALSE)</f>
        <v>0</v>
      </c>
      <c r="G340" s="61">
        <f>VLOOKUP(Items[[#This Row],[Item '#]],'Repair Material'!$B$8:$F$1048576, 5, FALSE)</f>
        <v>0</v>
      </c>
      <c r="H340" s="60" t="s">
        <v>81</v>
      </c>
    </row>
    <row r="341" spans="2:8" s="2" customFormat="1" ht="25.5" customHeight="1" x14ac:dyDescent="0.2">
      <c r="B341" s="12" t="s">
        <v>413</v>
      </c>
      <c r="C341" s="52">
        <v>334</v>
      </c>
      <c r="D341" s="53" t="s">
        <v>414</v>
      </c>
      <c r="E341" s="54">
        <f>VLOOKUP(Items[[#This Row],[Item '#]],'Repair Material'!$B$8:$F$1048576, 3, FALSE)</f>
        <v>0</v>
      </c>
      <c r="F341" s="54">
        <f>VLOOKUP(Items[[#This Row],[Item '#]],'Repair Material'!$B$8:$F$1048576, 4, FALSE)</f>
        <v>0</v>
      </c>
      <c r="G341" s="61">
        <f>VLOOKUP(Items[[#This Row],[Item '#]],'Repair Material'!$B$8:$F$1048576, 5, FALSE)</f>
        <v>0</v>
      </c>
      <c r="H341" s="60" t="s">
        <v>81</v>
      </c>
    </row>
    <row r="342" spans="2:8" ht="25.5" customHeight="1" x14ac:dyDescent="0.2">
      <c r="B342" s="12" t="s">
        <v>415</v>
      </c>
      <c r="C342" s="52">
        <v>335</v>
      </c>
      <c r="D342" s="53" t="s">
        <v>416</v>
      </c>
      <c r="E342" s="54">
        <f>VLOOKUP(Items[[#This Row],[Item '#]],'Repair Material'!$B$8:$F$1048576, 3, FALSE)</f>
        <v>0</v>
      </c>
      <c r="F342" s="54">
        <f>VLOOKUP(Items[[#This Row],[Item '#]],'Repair Material'!$B$8:$F$1048576, 4, FALSE)</f>
        <v>0</v>
      </c>
      <c r="G342" s="61">
        <f>VLOOKUP(Items[[#This Row],[Item '#]],'Repair Material'!$B$8:$F$1048576, 5, FALSE)</f>
        <v>0</v>
      </c>
      <c r="H342" s="60" t="s">
        <v>81</v>
      </c>
    </row>
    <row r="343" spans="2:8" ht="25.5" customHeight="1" x14ac:dyDescent="0.2">
      <c r="B343" s="12" t="s">
        <v>417</v>
      </c>
      <c r="C343" s="52">
        <v>336</v>
      </c>
      <c r="D343" s="53" t="s">
        <v>418</v>
      </c>
      <c r="E343" s="54">
        <f>VLOOKUP(Items[[#This Row],[Item '#]],'Repair Material'!$B$8:$F$1048576, 3, FALSE)</f>
        <v>0</v>
      </c>
      <c r="F343" s="54">
        <f>VLOOKUP(Items[[#This Row],[Item '#]],'Repair Material'!$B$8:$F$1048576, 4, FALSE)</f>
        <v>0</v>
      </c>
      <c r="G343" s="61">
        <f>VLOOKUP(Items[[#This Row],[Item '#]],'Repair Material'!$B$8:$F$1048576, 5, FALSE)</f>
        <v>0</v>
      </c>
      <c r="H343" s="60" t="s">
        <v>81</v>
      </c>
    </row>
    <row r="344" spans="2:8" ht="25.5" customHeight="1" x14ac:dyDescent="0.2">
      <c r="B344" s="12" t="s">
        <v>419</v>
      </c>
      <c r="C344" s="52">
        <v>337</v>
      </c>
      <c r="D344" s="53" t="s">
        <v>420</v>
      </c>
      <c r="E344" s="54">
        <f>VLOOKUP(Items[[#This Row],[Item '#]],'Repair Material'!$B$8:$F$1048576, 3, FALSE)</f>
        <v>0</v>
      </c>
      <c r="F344" s="54">
        <f>VLOOKUP(Items[[#This Row],[Item '#]],'Repair Material'!$B$8:$F$1048576, 4, FALSE)</f>
        <v>0</v>
      </c>
      <c r="G344" s="61">
        <f>VLOOKUP(Items[[#This Row],[Item '#]],'Repair Material'!$B$8:$F$1048576, 5, FALSE)</f>
        <v>0</v>
      </c>
      <c r="H344" s="60" t="s">
        <v>81</v>
      </c>
    </row>
    <row r="345" spans="2:8" ht="25.5" customHeight="1" x14ac:dyDescent="0.2">
      <c r="B345" s="12" t="s">
        <v>421</v>
      </c>
      <c r="C345" s="52">
        <v>338</v>
      </c>
      <c r="D345" s="53" t="s">
        <v>422</v>
      </c>
      <c r="E345" s="54">
        <f>VLOOKUP(Items[[#This Row],[Item '#]],'Repair Material'!$B$8:$F$1048576, 3, FALSE)</f>
        <v>0</v>
      </c>
      <c r="F345" s="54">
        <f>VLOOKUP(Items[[#This Row],[Item '#]],'Repair Material'!$B$8:$F$1048576, 4, FALSE)</f>
        <v>0</v>
      </c>
      <c r="G345" s="61">
        <f>VLOOKUP(Items[[#This Row],[Item '#]],'Repair Material'!$B$8:$F$1048576, 5, FALSE)</f>
        <v>0</v>
      </c>
      <c r="H345" s="60" t="s">
        <v>81</v>
      </c>
    </row>
    <row r="346" spans="2:8" ht="25.5" customHeight="1" x14ac:dyDescent="0.2">
      <c r="B346" s="12" t="s">
        <v>425</v>
      </c>
      <c r="C346" s="52">
        <v>339</v>
      </c>
      <c r="D346" s="53" t="s">
        <v>426</v>
      </c>
      <c r="E346" s="54">
        <f>VLOOKUP(Items[[#This Row],[Item '#]],'Repair Material'!$B$8:$F$1048576, 3, FALSE)</f>
        <v>0</v>
      </c>
      <c r="F346" s="54">
        <f>VLOOKUP(Items[[#This Row],[Item '#]],'Repair Material'!$B$8:$F$1048576, 4, FALSE)</f>
        <v>0</v>
      </c>
      <c r="G346" s="61">
        <f>VLOOKUP(Items[[#This Row],[Item '#]],'Repair Material'!$B$8:$F$1048576, 5, FALSE)</f>
        <v>0</v>
      </c>
      <c r="H346" s="60" t="s">
        <v>81</v>
      </c>
    </row>
    <row r="347" spans="2:8" ht="25.5" customHeight="1" x14ac:dyDescent="0.2">
      <c r="B347" s="12" t="s">
        <v>427</v>
      </c>
      <c r="C347" s="52">
        <v>340</v>
      </c>
      <c r="D347" s="53" t="s">
        <v>428</v>
      </c>
      <c r="E347" s="54">
        <f>VLOOKUP(Items[[#This Row],[Item '#]],'Repair Material'!$B$8:$F$1048576, 3, FALSE)</f>
        <v>0</v>
      </c>
      <c r="F347" s="54">
        <f>VLOOKUP(Items[[#This Row],[Item '#]],'Repair Material'!$B$8:$F$1048576, 4, FALSE)</f>
        <v>0</v>
      </c>
      <c r="G347" s="61">
        <f>VLOOKUP(Items[[#This Row],[Item '#]],'Repair Material'!$B$8:$F$1048576, 5, FALSE)</f>
        <v>0</v>
      </c>
      <c r="H347" s="60" t="s">
        <v>81</v>
      </c>
    </row>
    <row r="348" spans="2:8" ht="25.5" customHeight="1" x14ac:dyDescent="0.2">
      <c r="B348" s="12" t="s">
        <v>429</v>
      </c>
      <c r="C348" s="52">
        <v>341</v>
      </c>
      <c r="D348" s="53" t="s">
        <v>430</v>
      </c>
      <c r="E348" s="54">
        <f>VLOOKUP(Items[[#This Row],[Item '#]],'Repair Material'!$B$8:$F$1048576, 3, FALSE)</f>
        <v>0</v>
      </c>
      <c r="F348" s="54">
        <f>VLOOKUP(Items[[#This Row],[Item '#]],'Repair Material'!$B$8:$F$1048576, 4, FALSE)</f>
        <v>0</v>
      </c>
      <c r="G348" s="61">
        <f>VLOOKUP(Items[[#This Row],[Item '#]],'Repair Material'!$B$8:$F$1048576, 5, FALSE)</f>
        <v>0</v>
      </c>
      <c r="H348" s="60" t="s">
        <v>81</v>
      </c>
    </row>
    <row r="349" spans="2:8" s="2" customFormat="1" ht="25.5" customHeight="1" x14ac:dyDescent="0.2">
      <c r="B349" s="12" t="s">
        <v>431</v>
      </c>
      <c r="C349" s="52">
        <v>342</v>
      </c>
      <c r="D349" s="53" t="s">
        <v>432</v>
      </c>
      <c r="E349" s="54">
        <f>VLOOKUP(Items[[#This Row],[Item '#]],'Repair Material'!$B$8:$F$1048576, 3, FALSE)</f>
        <v>0</v>
      </c>
      <c r="F349" s="54">
        <f>VLOOKUP(Items[[#This Row],[Item '#]],'Repair Material'!$B$8:$F$1048576, 4, FALSE)</f>
        <v>0</v>
      </c>
      <c r="G349" s="61">
        <f>VLOOKUP(Items[[#This Row],[Item '#]],'Repair Material'!$B$8:$F$1048576, 5, FALSE)</f>
        <v>0</v>
      </c>
      <c r="H349" s="60" t="s">
        <v>81</v>
      </c>
    </row>
    <row r="350" spans="2:8" s="2" customFormat="1" ht="25.5" customHeight="1" x14ac:dyDescent="0.2">
      <c r="B350" s="12" t="s">
        <v>435</v>
      </c>
      <c r="C350" s="52">
        <v>343</v>
      </c>
      <c r="D350" s="53" t="s">
        <v>436</v>
      </c>
      <c r="E350" s="54">
        <f>VLOOKUP(Items[[#This Row],[Item '#]],'Repair Material'!$B$8:$F$1048576, 3, FALSE)</f>
        <v>0</v>
      </c>
      <c r="F350" s="54">
        <f>VLOOKUP(Items[[#This Row],[Item '#]],'Repair Material'!$B$8:$F$1048576, 4, FALSE)</f>
        <v>0</v>
      </c>
      <c r="G350" s="61">
        <f>VLOOKUP(Items[[#This Row],[Item '#]],'Repair Material'!$B$8:$F$1048576, 5, FALSE)</f>
        <v>0</v>
      </c>
      <c r="H350" s="60" t="s">
        <v>81</v>
      </c>
    </row>
    <row r="351" spans="2:8" s="2" customFormat="1" ht="25.5" customHeight="1" x14ac:dyDescent="0.2">
      <c r="B351" s="12" t="s">
        <v>437</v>
      </c>
      <c r="C351" s="52">
        <v>344</v>
      </c>
      <c r="D351" s="53" t="s">
        <v>438</v>
      </c>
      <c r="E351" s="54">
        <f>VLOOKUP(Items[[#This Row],[Item '#]],'Repair Material'!$B$8:$F$1048576, 3, FALSE)</f>
        <v>0</v>
      </c>
      <c r="F351" s="54">
        <f>VLOOKUP(Items[[#This Row],[Item '#]],'Repair Material'!$B$8:$F$1048576, 4, FALSE)</f>
        <v>0</v>
      </c>
      <c r="G351" s="61">
        <f>VLOOKUP(Items[[#This Row],[Item '#]],'Repair Material'!$B$8:$F$1048576, 5, FALSE)</f>
        <v>0</v>
      </c>
      <c r="H351" s="60" t="s">
        <v>81</v>
      </c>
    </row>
    <row r="352" spans="2:8" s="2" customFormat="1" ht="25.5" customHeight="1" x14ac:dyDescent="0.2">
      <c r="B352" s="12" t="s">
        <v>439</v>
      </c>
      <c r="C352" s="52">
        <v>345</v>
      </c>
      <c r="D352" s="53" t="s">
        <v>440</v>
      </c>
      <c r="E352" s="54">
        <f>VLOOKUP(Items[[#This Row],[Item '#]],'Repair Material'!$B$8:$F$1048576, 3, FALSE)</f>
        <v>0</v>
      </c>
      <c r="F352" s="54">
        <f>VLOOKUP(Items[[#This Row],[Item '#]],'Repair Material'!$B$8:$F$1048576, 4, FALSE)</f>
        <v>0</v>
      </c>
      <c r="G352" s="61">
        <f>VLOOKUP(Items[[#This Row],[Item '#]],'Repair Material'!$B$8:$F$1048576, 5, FALSE)</f>
        <v>0</v>
      </c>
      <c r="H352" s="60" t="s">
        <v>81</v>
      </c>
    </row>
    <row r="353" spans="2:8" s="2" customFormat="1" ht="25.5" customHeight="1" x14ac:dyDescent="0.2">
      <c r="B353" s="12" t="s">
        <v>441</v>
      </c>
      <c r="C353" s="52">
        <v>346</v>
      </c>
      <c r="D353" s="53" t="s">
        <v>442</v>
      </c>
      <c r="E353" s="54">
        <f>VLOOKUP(Items[[#This Row],[Item '#]],'Repair Material'!$B$8:$F$1048576, 3, FALSE)</f>
        <v>0</v>
      </c>
      <c r="F353" s="54">
        <f>VLOOKUP(Items[[#This Row],[Item '#]],'Repair Material'!$B$8:$F$1048576, 4, FALSE)</f>
        <v>0</v>
      </c>
      <c r="G353" s="61">
        <f>VLOOKUP(Items[[#This Row],[Item '#]],'Repair Material'!$B$8:$F$1048576, 5, FALSE)</f>
        <v>0</v>
      </c>
      <c r="H353" s="60" t="s">
        <v>81</v>
      </c>
    </row>
    <row r="354" spans="2:8" s="2" customFormat="1" ht="25.5" customHeight="1" x14ac:dyDescent="0.2">
      <c r="B354" s="12" t="s">
        <v>443</v>
      </c>
      <c r="C354" s="52">
        <v>347</v>
      </c>
      <c r="D354" s="53" t="s">
        <v>444</v>
      </c>
      <c r="E354" s="54">
        <f>VLOOKUP(Items[[#This Row],[Item '#]],'Repair Material'!$B$8:$F$1048576, 3, FALSE)</f>
        <v>0</v>
      </c>
      <c r="F354" s="54">
        <f>VLOOKUP(Items[[#This Row],[Item '#]],'Repair Material'!$B$8:$F$1048576, 4, FALSE)</f>
        <v>0</v>
      </c>
      <c r="G354" s="61">
        <f>VLOOKUP(Items[[#This Row],[Item '#]],'Repair Material'!$B$8:$F$1048576, 5, FALSE)</f>
        <v>0</v>
      </c>
      <c r="H354" s="60" t="s">
        <v>81</v>
      </c>
    </row>
    <row r="355" spans="2:8" s="2" customFormat="1" ht="25.5" customHeight="1" x14ac:dyDescent="0.2">
      <c r="B355" s="12" t="s">
        <v>445</v>
      </c>
      <c r="C355" s="52">
        <v>348</v>
      </c>
      <c r="D355" s="53" t="s">
        <v>446</v>
      </c>
      <c r="E355" s="54">
        <f>VLOOKUP(Items[[#This Row],[Item '#]],'Repair Material'!$B$8:$F$1048576, 3, FALSE)</f>
        <v>0</v>
      </c>
      <c r="F355" s="54">
        <f>VLOOKUP(Items[[#This Row],[Item '#]],'Repair Material'!$B$8:$F$1048576, 4, FALSE)</f>
        <v>0</v>
      </c>
      <c r="G355" s="61">
        <f>VLOOKUP(Items[[#This Row],[Item '#]],'Repair Material'!$B$8:$F$1048576, 5, FALSE)</f>
        <v>0</v>
      </c>
      <c r="H355" s="59" t="s">
        <v>81</v>
      </c>
    </row>
    <row r="356" spans="2:8" s="2" customFormat="1" ht="25.5" customHeight="1" x14ac:dyDescent="0.2">
      <c r="B356" s="12" t="s">
        <v>447</v>
      </c>
      <c r="C356" s="52">
        <v>349</v>
      </c>
      <c r="D356" s="53" t="s">
        <v>448</v>
      </c>
      <c r="E356" s="54">
        <f>VLOOKUP(Items[[#This Row],[Item '#]],'Repair Material'!$B$8:$F$1048576, 3, FALSE)</f>
        <v>0</v>
      </c>
      <c r="F356" s="54">
        <f>VLOOKUP(Items[[#This Row],[Item '#]],'Repair Material'!$B$8:$F$1048576, 4, FALSE)</f>
        <v>0</v>
      </c>
      <c r="G356" s="61">
        <f>VLOOKUP(Items[[#This Row],[Item '#]],'Repair Material'!$B$8:$F$1048576, 5, FALSE)</f>
        <v>0</v>
      </c>
      <c r="H356" s="59" t="s">
        <v>81</v>
      </c>
    </row>
    <row r="357" spans="2:8" s="2" customFormat="1" ht="25.5" customHeight="1" x14ac:dyDescent="0.2">
      <c r="B357" s="12"/>
      <c r="C357" s="52">
        <v>350</v>
      </c>
      <c r="D357" s="53" t="s">
        <v>587</v>
      </c>
      <c r="E357" s="54">
        <f>VLOOKUP(Items[[#This Row],[Item '#]],'Repair Material'!$B$8:$F$1048576, 3, FALSE)</f>
        <v>0</v>
      </c>
      <c r="F357" s="54">
        <f>VLOOKUP(Items[[#This Row],[Item '#]],'Repair Material'!$B$8:$F$1048576, 4, FALSE)</f>
        <v>0</v>
      </c>
      <c r="G357" s="61">
        <f>VLOOKUP(Items[[#This Row],[Item '#]],'Repair Material'!$B$8:$F$1048576, 5, FALSE)</f>
        <v>0</v>
      </c>
      <c r="H357" s="59" t="s">
        <v>81</v>
      </c>
    </row>
    <row r="358" spans="2:8" s="2" customFormat="1" ht="25.5" customHeight="1" x14ac:dyDescent="0.2">
      <c r="B358" s="12"/>
      <c r="C358" s="52">
        <v>351</v>
      </c>
      <c r="D358" s="53" t="s">
        <v>586</v>
      </c>
      <c r="E358" s="54">
        <f>VLOOKUP(Items[[#This Row],[Item '#]],'Repair Material'!$B$8:$F$1048576, 3, FALSE)</f>
        <v>0</v>
      </c>
      <c r="F358" s="54">
        <f>VLOOKUP(Items[[#This Row],[Item '#]],'Repair Material'!$B$8:$F$1048576, 4, FALSE)</f>
        <v>0</v>
      </c>
      <c r="G358" s="61">
        <f>VLOOKUP(Items[[#This Row],[Item '#]],'Repair Material'!$B$8:$F$1048576, 5, FALSE)</f>
        <v>0</v>
      </c>
      <c r="H358" s="59" t="s">
        <v>81</v>
      </c>
    </row>
    <row r="359" spans="2:8" s="2" customFormat="1" ht="25.5" customHeight="1" x14ac:dyDescent="0.2">
      <c r="B359" s="12"/>
      <c r="C359" s="52">
        <v>352</v>
      </c>
      <c r="D359" s="53" t="s">
        <v>588</v>
      </c>
      <c r="E359" s="54">
        <f>VLOOKUP(Items[[#This Row],[Item '#]],'Repair Material'!$B$8:$F$1048576, 3, FALSE)</f>
        <v>0</v>
      </c>
      <c r="F359" s="54">
        <f>VLOOKUP(Items[[#This Row],[Item '#]],'Repair Material'!$B$8:$F$1048576, 4, FALSE)</f>
        <v>0</v>
      </c>
      <c r="G359" s="61">
        <f>VLOOKUP(Items[[#This Row],[Item '#]],'Repair Material'!$B$8:$F$1048576, 5, FALSE)</f>
        <v>0</v>
      </c>
      <c r="H359" s="59" t="s">
        <v>81</v>
      </c>
    </row>
    <row r="360" spans="2:8" s="2" customFormat="1" ht="25.5" customHeight="1" x14ac:dyDescent="0.2">
      <c r="B360" s="12"/>
      <c r="C360" s="52">
        <v>353</v>
      </c>
      <c r="D360" s="53" t="s">
        <v>593</v>
      </c>
      <c r="E360" s="54">
        <f>VLOOKUP(Items[[#This Row],[Item '#]],'Repair Material'!$B$8:$F$1048576, 3, FALSE)</f>
        <v>0</v>
      </c>
      <c r="F360" s="54">
        <f>VLOOKUP(Items[[#This Row],[Item '#]],'Repair Material'!$B$8:$F$1048576, 4, FALSE)</f>
        <v>0</v>
      </c>
      <c r="G360" s="61">
        <f>VLOOKUP(Items[[#This Row],[Item '#]],'Repair Material'!$B$8:$F$1048576, 5, FALSE)</f>
        <v>0</v>
      </c>
      <c r="H360" s="59" t="s">
        <v>81</v>
      </c>
    </row>
    <row r="361" spans="2:8" s="2" customFormat="1" ht="25.5" customHeight="1" x14ac:dyDescent="0.2">
      <c r="B361" s="12"/>
      <c r="C361" s="52">
        <v>354</v>
      </c>
      <c r="D361" s="53" t="s">
        <v>589</v>
      </c>
      <c r="E361" s="54">
        <f>VLOOKUP(Items[[#This Row],[Item '#]],'Repair Material'!$B$8:$F$1048576, 3, FALSE)</f>
        <v>0</v>
      </c>
      <c r="F361" s="54">
        <f>VLOOKUP(Items[[#This Row],[Item '#]],'Repair Material'!$B$8:$F$1048576, 4, FALSE)</f>
        <v>0</v>
      </c>
      <c r="G361" s="61">
        <f>VLOOKUP(Items[[#This Row],[Item '#]],'Repair Material'!$B$8:$F$1048576, 5, FALSE)</f>
        <v>0</v>
      </c>
      <c r="H361" s="59" t="s">
        <v>81</v>
      </c>
    </row>
    <row r="362" spans="2:8" s="2" customFormat="1" ht="25.5" customHeight="1" x14ac:dyDescent="0.2">
      <c r="B362" s="12"/>
      <c r="C362" s="52">
        <v>355</v>
      </c>
      <c r="D362" s="53" t="s">
        <v>594</v>
      </c>
      <c r="E362" s="54">
        <f>VLOOKUP(Items[[#This Row],[Item '#]],'Repair Material'!$B$8:$F$1048576, 3, FALSE)</f>
        <v>0</v>
      </c>
      <c r="F362" s="54">
        <f>VLOOKUP(Items[[#This Row],[Item '#]],'Repair Material'!$B$8:$F$1048576, 4, FALSE)</f>
        <v>0</v>
      </c>
      <c r="G362" s="61">
        <f>VLOOKUP(Items[[#This Row],[Item '#]],'Repair Material'!$B$8:$F$1048576, 5, FALSE)</f>
        <v>0</v>
      </c>
      <c r="H362" s="59" t="s">
        <v>81</v>
      </c>
    </row>
    <row r="363" spans="2:8" s="2" customFormat="1" ht="25.5" customHeight="1" x14ac:dyDescent="0.2">
      <c r="B363" s="12"/>
      <c r="C363" s="52">
        <v>356</v>
      </c>
      <c r="D363" s="53" t="s">
        <v>590</v>
      </c>
      <c r="E363" s="54">
        <f>VLOOKUP(Items[[#This Row],[Item '#]],'Repair Material'!$B$8:$F$1048576, 3, FALSE)</f>
        <v>0</v>
      </c>
      <c r="F363" s="54">
        <f>VLOOKUP(Items[[#This Row],[Item '#]],'Repair Material'!$B$8:$F$1048576, 4, FALSE)</f>
        <v>0</v>
      </c>
      <c r="G363" s="61">
        <f>VLOOKUP(Items[[#This Row],[Item '#]],'Repair Material'!$B$8:$F$1048576, 5, FALSE)</f>
        <v>0</v>
      </c>
      <c r="H363" s="59" t="s">
        <v>81</v>
      </c>
    </row>
    <row r="364" spans="2:8" s="2" customFormat="1" ht="25.5" customHeight="1" x14ac:dyDescent="0.2">
      <c r="B364" s="12"/>
      <c r="C364" s="52">
        <v>357</v>
      </c>
      <c r="D364" s="53" t="s">
        <v>595</v>
      </c>
      <c r="E364" s="54">
        <f>VLOOKUP(Items[[#This Row],[Item '#]],'Repair Material'!$B$8:$F$1048576, 3, FALSE)</f>
        <v>0</v>
      </c>
      <c r="F364" s="54">
        <f>VLOOKUP(Items[[#This Row],[Item '#]],'Repair Material'!$B$8:$F$1048576, 4, FALSE)</f>
        <v>0</v>
      </c>
      <c r="G364" s="61">
        <f>VLOOKUP(Items[[#This Row],[Item '#]],'Repair Material'!$B$8:$F$1048576, 5, FALSE)</f>
        <v>0</v>
      </c>
      <c r="H364" s="59" t="s">
        <v>81</v>
      </c>
    </row>
    <row r="365" spans="2:8" s="2" customFormat="1" ht="25.5" customHeight="1" x14ac:dyDescent="0.2">
      <c r="B365" s="12"/>
      <c r="C365" s="52">
        <v>358</v>
      </c>
      <c r="D365" s="53" t="s">
        <v>591</v>
      </c>
      <c r="E365" s="54">
        <f>VLOOKUP(Items[[#This Row],[Item '#]],'Repair Material'!$B$8:$F$1048576, 3, FALSE)</f>
        <v>0</v>
      </c>
      <c r="F365" s="54">
        <f>VLOOKUP(Items[[#This Row],[Item '#]],'Repair Material'!$B$8:$F$1048576, 4, FALSE)</f>
        <v>0</v>
      </c>
      <c r="G365" s="61">
        <f>VLOOKUP(Items[[#This Row],[Item '#]],'Repair Material'!$B$8:$F$1048576, 5, FALSE)</f>
        <v>0</v>
      </c>
      <c r="H365" s="59" t="s">
        <v>81</v>
      </c>
    </row>
    <row r="366" spans="2:8" s="2" customFormat="1" ht="25.5" customHeight="1" x14ac:dyDescent="0.2">
      <c r="B366" s="12"/>
      <c r="C366" s="52">
        <v>359</v>
      </c>
      <c r="D366" s="53" t="s">
        <v>596</v>
      </c>
      <c r="E366" s="54">
        <f>VLOOKUP(Items[[#This Row],[Item '#]],'Repair Material'!$B$8:$F$1048576, 3, FALSE)</f>
        <v>0</v>
      </c>
      <c r="F366" s="54">
        <f>VLOOKUP(Items[[#This Row],[Item '#]],'Repair Material'!$B$8:$F$1048576, 4, FALSE)</f>
        <v>0</v>
      </c>
      <c r="G366" s="61">
        <f>VLOOKUP(Items[[#This Row],[Item '#]],'Repair Material'!$B$8:$F$1048576, 5, FALSE)</f>
        <v>0</v>
      </c>
      <c r="H366" s="59" t="s">
        <v>81</v>
      </c>
    </row>
    <row r="367" spans="2:8" s="2" customFormat="1" ht="25.5" customHeight="1" x14ac:dyDescent="0.2">
      <c r="B367" s="12"/>
      <c r="C367" s="52">
        <v>360</v>
      </c>
      <c r="D367" s="53" t="s">
        <v>592</v>
      </c>
      <c r="E367" s="54">
        <f>VLOOKUP(Items[[#This Row],[Item '#]],'Repair Material'!$B$8:$F$1048576, 3, FALSE)</f>
        <v>0</v>
      </c>
      <c r="F367" s="54">
        <f>VLOOKUP(Items[[#This Row],[Item '#]],'Repair Material'!$B$8:$F$1048576, 4, FALSE)</f>
        <v>0</v>
      </c>
      <c r="G367" s="61">
        <f>VLOOKUP(Items[[#This Row],[Item '#]],'Repair Material'!$B$8:$F$1048576, 5, FALSE)</f>
        <v>0</v>
      </c>
      <c r="H367" s="59" t="s">
        <v>81</v>
      </c>
    </row>
    <row r="368" spans="2:8" s="2" customFormat="1" ht="25.5" customHeight="1" x14ac:dyDescent="0.2">
      <c r="B368" s="12"/>
      <c r="C368" s="52">
        <v>361</v>
      </c>
      <c r="D368" s="53" t="s">
        <v>597</v>
      </c>
      <c r="E368" s="54">
        <f>VLOOKUP(Items[[#This Row],[Item '#]],'Repair Material'!$B$8:$F$1048576, 3, FALSE)</f>
        <v>0</v>
      </c>
      <c r="F368" s="54">
        <f>VLOOKUP(Items[[#This Row],[Item '#]],'Repair Material'!$B$8:$F$1048576, 4, FALSE)</f>
        <v>0</v>
      </c>
      <c r="G368" s="61">
        <f>VLOOKUP(Items[[#This Row],[Item '#]],'Repair Material'!$B$8:$F$1048576, 5, FALSE)</f>
        <v>0</v>
      </c>
      <c r="H368" s="59" t="s">
        <v>81</v>
      </c>
    </row>
    <row r="369" spans="2:8" s="2" customFormat="1" ht="25.5" customHeight="1" x14ac:dyDescent="0.2">
      <c r="B369" s="12"/>
      <c r="C369" s="52">
        <v>362</v>
      </c>
      <c r="D369" s="53" t="s">
        <v>599</v>
      </c>
      <c r="E369" s="54">
        <f>VLOOKUP(Items[[#This Row],[Item '#]],'Repair Material'!$B$8:$F$1048576, 3, FALSE)</f>
        <v>0</v>
      </c>
      <c r="F369" s="54">
        <f>VLOOKUP(Items[[#This Row],[Item '#]],'Repair Material'!$B$8:$F$1048576, 4, FALSE)</f>
        <v>0</v>
      </c>
      <c r="G369" s="61">
        <f>VLOOKUP(Items[[#This Row],[Item '#]],'Repair Material'!$B$8:$F$1048576, 5, FALSE)</f>
        <v>0</v>
      </c>
      <c r="H369" s="59" t="s">
        <v>81</v>
      </c>
    </row>
    <row r="370" spans="2:8" s="2" customFormat="1" ht="25.5" customHeight="1" x14ac:dyDescent="0.2">
      <c r="B370" s="12"/>
      <c r="C370" s="52">
        <v>363</v>
      </c>
      <c r="D370" s="53" t="s">
        <v>598</v>
      </c>
      <c r="E370" s="54">
        <f>VLOOKUP(Items[[#This Row],[Item '#]],'Repair Material'!$B$8:$F$1048576, 3, FALSE)</f>
        <v>0</v>
      </c>
      <c r="F370" s="54">
        <f>VLOOKUP(Items[[#This Row],[Item '#]],'Repair Material'!$B$8:$F$1048576, 4, FALSE)</f>
        <v>0</v>
      </c>
      <c r="G370" s="61">
        <f>VLOOKUP(Items[[#This Row],[Item '#]],'Repair Material'!$B$8:$F$1048576, 5, FALSE)</f>
        <v>0</v>
      </c>
      <c r="H370" s="59" t="s">
        <v>81</v>
      </c>
    </row>
    <row r="371" spans="2:8" s="2" customFormat="1" ht="25.5" customHeight="1" x14ac:dyDescent="0.2">
      <c r="B371" s="12"/>
      <c r="C371" s="52">
        <v>364</v>
      </c>
      <c r="D371" s="53" t="s">
        <v>600</v>
      </c>
      <c r="E371" s="54">
        <f>VLOOKUP(Items[[#This Row],[Item '#]],'Repair Material'!$B$8:$F$1048576, 3, FALSE)</f>
        <v>0</v>
      </c>
      <c r="F371" s="54">
        <f>VLOOKUP(Items[[#This Row],[Item '#]],'Repair Material'!$B$8:$F$1048576, 4, FALSE)</f>
        <v>0</v>
      </c>
      <c r="G371" s="61">
        <f>VLOOKUP(Items[[#This Row],[Item '#]],'Repair Material'!$B$8:$F$1048576, 5, FALSE)</f>
        <v>0</v>
      </c>
      <c r="H371" s="59" t="s">
        <v>81</v>
      </c>
    </row>
    <row r="372" spans="2:8" s="2" customFormat="1" ht="25.5" customHeight="1" x14ac:dyDescent="0.2">
      <c r="B372" s="12"/>
      <c r="C372" s="52">
        <v>365</v>
      </c>
      <c r="D372" s="53" t="s">
        <v>601</v>
      </c>
      <c r="E372" s="54">
        <f>VLOOKUP(Items[[#This Row],[Item '#]],'Repair Material'!$B$8:$F$1048576, 3, FALSE)</f>
        <v>0</v>
      </c>
      <c r="F372" s="54">
        <f>VLOOKUP(Items[[#This Row],[Item '#]],'Repair Material'!$B$8:$F$1048576, 4, FALSE)</f>
        <v>0</v>
      </c>
      <c r="G372" s="61">
        <f>VLOOKUP(Items[[#This Row],[Item '#]],'Repair Material'!$B$8:$F$1048576, 5, FALSE)</f>
        <v>0</v>
      </c>
      <c r="H372" s="59" t="s">
        <v>81</v>
      </c>
    </row>
    <row r="373" spans="2:8" s="2" customFormat="1" ht="25.5" customHeight="1" x14ac:dyDescent="0.2">
      <c r="B373" s="12"/>
      <c r="C373" s="52">
        <v>366</v>
      </c>
      <c r="D373" s="53" t="s">
        <v>602</v>
      </c>
      <c r="E373" s="54">
        <f>VLOOKUP(Items[[#This Row],[Item '#]],'Repair Material'!$B$8:$F$1048576, 3, FALSE)</f>
        <v>0</v>
      </c>
      <c r="F373" s="54">
        <f>VLOOKUP(Items[[#This Row],[Item '#]],'Repair Material'!$B$8:$F$1048576, 4, FALSE)</f>
        <v>0</v>
      </c>
      <c r="G373" s="61">
        <f>VLOOKUP(Items[[#This Row],[Item '#]],'Repair Material'!$B$8:$F$1048576, 5, FALSE)</f>
        <v>0</v>
      </c>
      <c r="H373" s="59" t="s">
        <v>81</v>
      </c>
    </row>
    <row r="374" spans="2:8" s="2" customFormat="1" ht="25.5" customHeight="1" x14ac:dyDescent="0.2">
      <c r="B374" s="12"/>
      <c r="C374" s="52">
        <v>367</v>
      </c>
      <c r="D374" s="53" t="s">
        <v>603</v>
      </c>
      <c r="E374" s="54">
        <f>VLOOKUP(Items[[#This Row],[Item '#]],'Repair Material'!$B$8:$F$1048576, 3, FALSE)</f>
        <v>0</v>
      </c>
      <c r="F374" s="54">
        <f>VLOOKUP(Items[[#This Row],[Item '#]],'Repair Material'!$B$8:$F$1048576, 4, FALSE)</f>
        <v>0</v>
      </c>
      <c r="G374" s="61">
        <f>VLOOKUP(Items[[#This Row],[Item '#]],'Repair Material'!$B$8:$F$1048576, 5, FALSE)</f>
        <v>0</v>
      </c>
      <c r="H374" s="59" t="s">
        <v>81</v>
      </c>
    </row>
    <row r="375" spans="2:8" s="2" customFormat="1" ht="25.5" customHeight="1" x14ac:dyDescent="0.2">
      <c r="B375" s="12"/>
      <c r="C375" s="52">
        <v>368</v>
      </c>
      <c r="D375" s="53" t="s">
        <v>604</v>
      </c>
      <c r="E375" s="54">
        <f>VLOOKUP(Items[[#This Row],[Item '#]],'Repair Material'!$B$8:$F$1048576, 3, FALSE)</f>
        <v>0</v>
      </c>
      <c r="F375" s="54">
        <f>VLOOKUP(Items[[#This Row],[Item '#]],'Repair Material'!$B$8:$F$1048576, 4, FALSE)</f>
        <v>0</v>
      </c>
      <c r="G375" s="61">
        <f>VLOOKUP(Items[[#This Row],[Item '#]],'Repair Material'!$B$8:$F$1048576, 5, FALSE)</f>
        <v>0</v>
      </c>
      <c r="H375" s="59" t="s">
        <v>81</v>
      </c>
    </row>
    <row r="376" spans="2:8" s="2" customFormat="1" ht="25.5" customHeight="1" x14ac:dyDescent="0.2">
      <c r="B376" s="12"/>
      <c r="C376" s="52">
        <v>369</v>
      </c>
      <c r="D376" s="53" t="s">
        <v>605</v>
      </c>
      <c r="E376" s="54">
        <f>VLOOKUP(Items[[#This Row],[Item '#]],'Repair Material'!$B$8:$F$1048576, 3, FALSE)</f>
        <v>0</v>
      </c>
      <c r="F376" s="54">
        <f>VLOOKUP(Items[[#This Row],[Item '#]],'Repair Material'!$B$8:$F$1048576, 4, FALSE)</f>
        <v>0</v>
      </c>
      <c r="G376" s="61">
        <f>VLOOKUP(Items[[#This Row],[Item '#]],'Repair Material'!$B$8:$F$1048576, 5, FALSE)</f>
        <v>0</v>
      </c>
      <c r="H376" s="59" t="s">
        <v>81</v>
      </c>
    </row>
    <row r="377" spans="2:8" s="2" customFormat="1" ht="25.5" customHeight="1" x14ac:dyDescent="0.2">
      <c r="B377" s="12"/>
      <c r="C377" s="52">
        <v>370</v>
      </c>
      <c r="D377" s="53" t="s">
        <v>606</v>
      </c>
      <c r="E377" s="54">
        <f>VLOOKUP(Items[[#This Row],[Item '#]],'Repair Material'!$B$8:$F$1048576, 3, FALSE)</f>
        <v>0</v>
      </c>
      <c r="F377" s="54">
        <f>VLOOKUP(Items[[#This Row],[Item '#]],'Repair Material'!$B$8:$F$1048576, 4, FALSE)</f>
        <v>0</v>
      </c>
      <c r="G377" s="61">
        <f>VLOOKUP(Items[[#This Row],[Item '#]],'Repair Material'!$B$8:$F$1048576, 5, FALSE)</f>
        <v>0</v>
      </c>
      <c r="H377" s="59" t="s">
        <v>81</v>
      </c>
    </row>
    <row r="378" spans="2:8" s="2" customFormat="1" ht="25.5" customHeight="1" x14ac:dyDescent="0.2">
      <c r="B378" s="12"/>
      <c r="C378" s="52">
        <v>371</v>
      </c>
      <c r="D378" s="53" t="s">
        <v>607</v>
      </c>
      <c r="E378" s="54">
        <f>VLOOKUP(Items[[#This Row],[Item '#]],'Repair Material'!$B$8:$F$1048576, 3, FALSE)</f>
        <v>0</v>
      </c>
      <c r="F378" s="54">
        <f>VLOOKUP(Items[[#This Row],[Item '#]],'Repair Material'!$B$8:$F$1048576, 4, FALSE)</f>
        <v>0</v>
      </c>
      <c r="G378" s="61">
        <f>VLOOKUP(Items[[#This Row],[Item '#]],'Repair Material'!$B$8:$F$1048576, 5, FALSE)</f>
        <v>0</v>
      </c>
      <c r="H378" s="59" t="s">
        <v>81</v>
      </c>
    </row>
    <row r="379" spans="2:8" s="2" customFormat="1" ht="25.5" customHeight="1" x14ac:dyDescent="0.2">
      <c r="B379" s="12"/>
      <c r="C379" s="52">
        <v>372</v>
      </c>
      <c r="D379" s="53" t="s">
        <v>608</v>
      </c>
      <c r="E379" s="54">
        <f>VLOOKUP(Items[[#This Row],[Item '#]],'Repair Material'!$B$8:$F$1048576, 3, FALSE)</f>
        <v>0</v>
      </c>
      <c r="F379" s="54">
        <f>VLOOKUP(Items[[#This Row],[Item '#]],'Repair Material'!$B$8:$F$1048576, 4, FALSE)</f>
        <v>0</v>
      </c>
      <c r="G379" s="61">
        <f>VLOOKUP(Items[[#This Row],[Item '#]],'Repair Material'!$B$8:$F$1048576, 5, FALSE)</f>
        <v>0</v>
      </c>
      <c r="H379" s="59" t="s">
        <v>81</v>
      </c>
    </row>
    <row r="380" spans="2:8" s="2" customFormat="1" ht="25.5" customHeight="1" x14ac:dyDescent="0.2">
      <c r="B380" s="12"/>
      <c r="C380" s="52">
        <v>373</v>
      </c>
      <c r="D380" s="53" t="s">
        <v>609</v>
      </c>
      <c r="E380" s="54">
        <f>VLOOKUP(Items[[#This Row],[Item '#]],'Repair Material'!$B$8:$F$1048576, 3, FALSE)</f>
        <v>0</v>
      </c>
      <c r="F380" s="54">
        <f>VLOOKUP(Items[[#This Row],[Item '#]],'Repair Material'!$B$8:$F$1048576, 4, FALSE)</f>
        <v>0</v>
      </c>
      <c r="G380" s="61">
        <f>VLOOKUP(Items[[#This Row],[Item '#]],'Repair Material'!$B$8:$F$1048576, 5, FALSE)</f>
        <v>0</v>
      </c>
      <c r="H380" s="59" t="s">
        <v>81</v>
      </c>
    </row>
    <row r="381" spans="2:8" s="2" customFormat="1" ht="25.5" customHeight="1" x14ac:dyDescent="0.2">
      <c r="B381" s="12"/>
      <c r="C381" s="52">
        <v>374</v>
      </c>
      <c r="D381" s="53" t="s">
        <v>468</v>
      </c>
      <c r="E381" s="54">
        <f>VLOOKUP(Items[[#This Row],[Item '#]],Restraints!$B$8:$F$1048576, 3, FALSE)</f>
        <v>0</v>
      </c>
      <c r="F381" s="54">
        <f>VLOOKUP(Items[[#This Row],[Item '#]],Restraints!$B$8:$F$1048576, 4, FALSE)</f>
        <v>0</v>
      </c>
      <c r="G381" s="54">
        <f>VLOOKUP(Items[[#This Row],[Item '#]],Restraints!$B$8:$F$1048576, 5, FALSE)</f>
        <v>0</v>
      </c>
      <c r="H381" s="59" t="s">
        <v>86</v>
      </c>
    </row>
    <row r="382" spans="2:8" s="2" customFormat="1" ht="25.5" customHeight="1" x14ac:dyDescent="0.2">
      <c r="B382" s="12"/>
      <c r="C382" s="52">
        <v>375</v>
      </c>
      <c r="D382" s="53" t="s">
        <v>469</v>
      </c>
      <c r="E382" s="54">
        <f>VLOOKUP(Items[[#This Row],[Item '#]],Restraints!$B$8:$F$1048576, 3, FALSE)</f>
        <v>0</v>
      </c>
      <c r="F382" s="54">
        <f>VLOOKUP(Items[[#This Row],[Item '#]],Restraints!$B$8:$F$1048576, 4, FALSE)</f>
        <v>0</v>
      </c>
      <c r="G382" s="54">
        <f>VLOOKUP(Items[[#This Row],[Item '#]],Restraints!$B$8:$F$1048576, 5, FALSE)</f>
        <v>0</v>
      </c>
      <c r="H382" s="59" t="s">
        <v>86</v>
      </c>
    </row>
    <row r="383" spans="2:8" s="2" customFormat="1" ht="25.5" customHeight="1" x14ac:dyDescent="0.2">
      <c r="B383" s="12"/>
      <c r="C383" s="52">
        <v>376</v>
      </c>
      <c r="D383" s="53" t="s">
        <v>470</v>
      </c>
      <c r="E383" s="54">
        <f>VLOOKUP(Items[[#This Row],[Item '#]],Restraints!$B$8:$F$1048576, 3, FALSE)</f>
        <v>0</v>
      </c>
      <c r="F383" s="54">
        <f>VLOOKUP(Items[[#This Row],[Item '#]],Restraints!$B$8:$F$1048576, 4, FALSE)</f>
        <v>0</v>
      </c>
      <c r="G383" s="54">
        <f>VLOOKUP(Items[[#This Row],[Item '#]],Restraints!$B$8:$F$1048576, 5, FALSE)</f>
        <v>0</v>
      </c>
      <c r="H383" s="59" t="s">
        <v>86</v>
      </c>
    </row>
    <row r="384" spans="2:8" s="2" customFormat="1" ht="25.5" customHeight="1" x14ac:dyDescent="0.2">
      <c r="B384" s="12"/>
      <c r="C384" s="52">
        <v>377</v>
      </c>
      <c r="D384" s="53" t="s">
        <v>471</v>
      </c>
      <c r="E384" s="54">
        <f>VLOOKUP(Items[[#This Row],[Item '#]],Restraints!$B$8:$F$1048576, 3, FALSE)</f>
        <v>0</v>
      </c>
      <c r="F384" s="54">
        <f>VLOOKUP(Items[[#This Row],[Item '#]],Restraints!$B$8:$F$1048576, 4, FALSE)</f>
        <v>0</v>
      </c>
      <c r="G384" s="54">
        <f>VLOOKUP(Items[[#This Row],[Item '#]],Restraints!$B$8:$F$1048576, 5, FALSE)</f>
        <v>0</v>
      </c>
      <c r="H384" s="59" t="s">
        <v>86</v>
      </c>
    </row>
    <row r="385" spans="2:8" s="2" customFormat="1" ht="25.5" customHeight="1" x14ac:dyDescent="0.2">
      <c r="B385" s="12"/>
      <c r="C385" s="52">
        <v>378</v>
      </c>
      <c r="D385" s="53" t="s">
        <v>472</v>
      </c>
      <c r="E385" s="54">
        <f>VLOOKUP(Items[[#This Row],[Item '#]],Restraints!$B$8:$F$1048576, 3, FALSE)</f>
        <v>0</v>
      </c>
      <c r="F385" s="54">
        <f>VLOOKUP(Items[[#This Row],[Item '#]],Restraints!$B$8:$F$1048576, 4, FALSE)</f>
        <v>0</v>
      </c>
      <c r="G385" s="54">
        <f>VLOOKUP(Items[[#This Row],[Item '#]],Restraints!$B$8:$F$1048576, 5, FALSE)</f>
        <v>0</v>
      </c>
      <c r="H385" s="59" t="s">
        <v>86</v>
      </c>
    </row>
    <row r="386" spans="2:8" s="2" customFormat="1" ht="25.5" customHeight="1" x14ac:dyDescent="0.2">
      <c r="B386" s="12"/>
      <c r="C386" s="52">
        <v>379</v>
      </c>
      <c r="D386" s="53" t="s">
        <v>473</v>
      </c>
      <c r="E386" s="54">
        <f>VLOOKUP(Items[[#This Row],[Item '#]],Restraints!$B$8:$F$1048576, 3, FALSE)</f>
        <v>0</v>
      </c>
      <c r="F386" s="54">
        <f>VLOOKUP(Items[[#This Row],[Item '#]],Restraints!$B$8:$F$1048576, 4, FALSE)</f>
        <v>0</v>
      </c>
      <c r="G386" s="54">
        <f>VLOOKUP(Items[[#This Row],[Item '#]],Restraints!$B$8:$F$1048576, 5, FALSE)</f>
        <v>0</v>
      </c>
      <c r="H386" s="59" t="s">
        <v>86</v>
      </c>
    </row>
    <row r="387" spans="2:8" s="2" customFormat="1" ht="25.5" customHeight="1" x14ac:dyDescent="0.2">
      <c r="B387" s="12"/>
      <c r="C387" s="52">
        <v>380</v>
      </c>
      <c r="D387" s="53" t="s">
        <v>474</v>
      </c>
      <c r="E387" s="54">
        <f>VLOOKUP(Items[[#This Row],[Item '#]],Restraints!$B$8:$F$1048576, 3, FALSE)</f>
        <v>0</v>
      </c>
      <c r="F387" s="54">
        <f>VLOOKUP(Items[[#This Row],[Item '#]],Restraints!$B$8:$F$1048576, 4, FALSE)</f>
        <v>0</v>
      </c>
      <c r="G387" s="54">
        <f>VLOOKUP(Items[[#This Row],[Item '#]],Restraints!$B$8:$F$1048576, 5, FALSE)</f>
        <v>0</v>
      </c>
      <c r="H387" s="59" t="s">
        <v>86</v>
      </c>
    </row>
    <row r="388" spans="2:8" s="2" customFormat="1" ht="25.5" customHeight="1" x14ac:dyDescent="0.2">
      <c r="B388" s="12"/>
      <c r="C388" s="52">
        <v>381</v>
      </c>
      <c r="D388" s="53" t="s">
        <v>475</v>
      </c>
      <c r="E388" s="54">
        <f>VLOOKUP(Items[[#This Row],[Item '#]],Restraints!$B$8:$F$1048576, 3, FALSE)</f>
        <v>0</v>
      </c>
      <c r="F388" s="54">
        <f>VLOOKUP(Items[[#This Row],[Item '#]],Restraints!$B$8:$F$1048576, 4, FALSE)</f>
        <v>0</v>
      </c>
      <c r="G388" s="54">
        <f>VLOOKUP(Items[[#This Row],[Item '#]],Restraints!$B$8:$F$1048576, 5, FALSE)</f>
        <v>0</v>
      </c>
      <c r="H388" s="59" t="s">
        <v>86</v>
      </c>
    </row>
    <row r="389" spans="2:8" s="2" customFormat="1" ht="25.5" customHeight="1" x14ac:dyDescent="0.2">
      <c r="B389" s="12"/>
      <c r="C389" s="52">
        <v>382</v>
      </c>
      <c r="D389" s="53" t="s">
        <v>476</v>
      </c>
      <c r="E389" s="54">
        <f>VLOOKUP(Items[[#This Row],[Item '#]],Restraints!$B$8:$F$1048576, 3, FALSE)</f>
        <v>0</v>
      </c>
      <c r="F389" s="54">
        <f>VLOOKUP(Items[[#This Row],[Item '#]],Restraints!$B$8:$F$1048576, 4, FALSE)</f>
        <v>0</v>
      </c>
      <c r="G389" s="54">
        <f>VLOOKUP(Items[[#This Row],[Item '#]],Restraints!$B$8:$F$1048576, 5, FALSE)</f>
        <v>0</v>
      </c>
      <c r="H389" s="59" t="s">
        <v>86</v>
      </c>
    </row>
    <row r="390" spans="2:8" s="2" customFormat="1" ht="25.5" customHeight="1" x14ac:dyDescent="0.2">
      <c r="B390" s="12"/>
      <c r="C390" s="52">
        <v>383</v>
      </c>
      <c r="D390" s="53" t="s">
        <v>477</v>
      </c>
      <c r="E390" s="54">
        <f>VLOOKUP(Items[[#This Row],[Item '#]],Restraints!$B$8:$F$1048576, 3, FALSE)</f>
        <v>0</v>
      </c>
      <c r="F390" s="54">
        <f>VLOOKUP(Items[[#This Row],[Item '#]],Restraints!$B$8:$F$1048576, 4, FALSE)</f>
        <v>0</v>
      </c>
      <c r="G390" s="54">
        <f>VLOOKUP(Items[[#This Row],[Item '#]],Restraints!$B$8:$F$1048576, 5, FALSE)</f>
        <v>0</v>
      </c>
      <c r="H390" s="59" t="s">
        <v>86</v>
      </c>
    </row>
    <row r="391" spans="2:8" s="2" customFormat="1" ht="25.5" customHeight="1" x14ac:dyDescent="0.2">
      <c r="B391" s="12"/>
      <c r="C391" s="52">
        <v>384</v>
      </c>
      <c r="D391" s="53" t="s">
        <v>478</v>
      </c>
      <c r="E391" s="54">
        <f>VLOOKUP(Items[[#This Row],[Item '#]],Restraints!$B$8:$F$1048576, 3, FALSE)</f>
        <v>0</v>
      </c>
      <c r="F391" s="54">
        <f>VLOOKUP(Items[[#This Row],[Item '#]],Restraints!$B$8:$F$1048576, 4, FALSE)</f>
        <v>0</v>
      </c>
      <c r="G391" s="54">
        <f>VLOOKUP(Items[[#This Row],[Item '#]],Restraints!$B$8:$F$1048576, 5, FALSE)</f>
        <v>0</v>
      </c>
      <c r="H391" s="59" t="s">
        <v>86</v>
      </c>
    </row>
    <row r="392" spans="2:8" s="2" customFormat="1" ht="25.5" customHeight="1" x14ac:dyDescent="0.2">
      <c r="B392" s="12" t="s">
        <v>316</v>
      </c>
      <c r="C392" s="52">
        <v>385</v>
      </c>
      <c r="D392" s="53" t="s">
        <v>479</v>
      </c>
      <c r="E392" s="54">
        <f>VLOOKUP(Items[[#This Row],[Item '#]],Restraints!$B$8:$F$1048576, 3, FALSE)</f>
        <v>0</v>
      </c>
      <c r="F392" s="54">
        <f>VLOOKUP(Items[[#This Row],[Item '#]],Restraints!$B$8:$F$1048576, 4, FALSE)</f>
        <v>0</v>
      </c>
      <c r="G392" s="54">
        <f>VLOOKUP(Items[[#This Row],[Item '#]],Restraints!$B$8:$F$1048576, 5, FALSE)</f>
        <v>0</v>
      </c>
      <c r="H392" s="60" t="s">
        <v>86</v>
      </c>
    </row>
    <row r="393" spans="2:8" s="2" customFormat="1" ht="25.5" customHeight="1" x14ac:dyDescent="0.2">
      <c r="B393" s="12" t="s">
        <v>317</v>
      </c>
      <c r="C393" s="52">
        <v>386</v>
      </c>
      <c r="D393" s="53" t="s">
        <v>480</v>
      </c>
      <c r="E393" s="54">
        <f>VLOOKUP(Items[[#This Row],[Item '#]],Restraints!$B$8:$F$1048576, 3, FALSE)</f>
        <v>0</v>
      </c>
      <c r="F393" s="54">
        <f>VLOOKUP(Items[[#This Row],[Item '#]],Restraints!$B$8:$F$1048576, 4, FALSE)</f>
        <v>0</v>
      </c>
      <c r="G393" s="54">
        <f>VLOOKUP(Items[[#This Row],[Item '#]],Restraints!$B$8:$F$1048576, 5, FALSE)</f>
        <v>0</v>
      </c>
      <c r="H393" s="60" t="s">
        <v>86</v>
      </c>
    </row>
    <row r="394" spans="2:8" s="2" customFormat="1" ht="25.5" customHeight="1" x14ac:dyDescent="0.2">
      <c r="B394" s="12" t="s">
        <v>318</v>
      </c>
      <c r="C394" s="52">
        <v>387</v>
      </c>
      <c r="D394" s="53" t="s">
        <v>481</v>
      </c>
      <c r="E394" s="54">
        <f>VLOOKUP(Items[[#This Row],[Item '#]],Restraints!$B$8:$F$1048576, 3, FALSE)</f>
        <v>0</v>
      </c>
      <c r="F394" s="54">
        <f>VLOOKUP(Items[[#This Row],[Item '#]],Restraints!$B$8:$F$1048576, 4, FALSE)</f>
        <v>0</v>
      </c>
      <c r="G394" s="54">
        <f>VLOOKUP(Items[[#This Row],[Item '#]],Restraints!$B$8:$F$1048576, 5, FALSE)</f>
        <v>0</v>
      </c>
      <c r="H394" s="60" t="s">
        <v>86</v>
      </c>
    </row>
    <row r="395" spans="2:8" s="2" customFormat="1" ht="25.5" customHeight="1" x14ac:dyDescent="0.2">
      <c r="B395" s="12" t="s">
        <v>371</v>
      </c>
      <c r="C395" s="52">
        <v>388</v>
      </c>
      <c r="D395" s="53" t="s">
        <v>482</v>
      </c>
      <c r="E395" s="54">
        <f>VLOOKUP(Items[[#This Row],[Item '#]],Restraints!$B$8:$F$1048576, 3, FALSE)</f>
        <v>0</v>
      </c>
      <c r="F395" s="54">
        <f>VLOOKUP(Items[[#This Row],[Item '#]],Restraints!$B$8:$F$1048576, 4, FALSE)</f>
        <v>0</v>
      </c>
      <c r="G395" s="54">
        <f>VLOOKUP(Items[[#This Row],[Item '#]],Restraints!$B$8:$F$1048576, 5, FALSE)</f>
        <v>0</v>
      </c>
      <c r="H395" s="60" t="s">
        <v>86</v>
      </c>
    </row>
    <row r="396" spans="2:8" s="2" customFormat="1" ht="25.5" customHeight="1" x14ac:dyDescent="0.2">
      <c r="B396" s="12" t="s">
        <v>385</v>
      </c>
      <c r="C396" s="52">
        <v>389</v>
      </c>
      <c r="D396" s="53" t="s">
        <v>484</v>
      </c>
      <c r="E396" s="54">
        <f>VLOOKUP(Items[[#This Row],[Item '#]],Restraints!$B$8:$F$1048576, 3, FALSE)</f>
        <v>0</v>
      </c>
      <c r="F396" s="54">
        <f>VLOOKUP(Items[[#This Row],[Item '#]],Restraints!$B$8:$F$1048576, 4, FALSE)</f>
        <v>0</v>
      </c>
      <c r="G396" s="54">
        <f>VLOOKUP(Items[[#This Row],[Item '#]],Restraints!$B$8:$F$1048576, 5, FALSE)</f>
        <v>0</v>
      </c>
      <c r="H396" s="60" t="s">
        <v>86</v>
      </c>
    </row>
    <row r="397" spans="2:8" s="2" customFormat="1" ht="25.5" customHeight="1" x14ac:dyDescent="0.2">
      <c r="B397" s="12" t="s">
        <v>408</v>
      </c>
      <c r="C397" s="52">
        <v>390</v>
      </c>
      <c r="D397" s="53" t="s">
        <v>485</v>
      </c>
      <c r="E397" s="54">
        <f>VLOOKUP(Items[[#This Row],[Item '#]],Restraints!$B$8:$F$1048576, 3, FALSE)</f>
        <v>0</v>
      </c>
      <c r="F397" s="54">
        <f>VLOOKUP(Items[[#This Row],[Item '#]],Restraints!$B$8:$F$1048576, 4, FALSE)</f>
        <v>0</v>
      </c>
      <c r="G397" s="54">
        <f>VLOOKUP(Items[[#This Row],[Item '#]],Restraints!$B$8:$F$1048576, 5, FALSE)</f>
        <v>0</v>
      </c>
      <c r="H397" s="59" t="s">
        <v>86</v>
      </c>
    </row>
    <row r="398" spans="2:8" s="2" customFormat="1" ht="25.5" customHeight="1" x14ac:dyDescent="0.2">
      <c r="B398" s="12" t="s">
        <v>434</v>
      </c>
      <c r="C398" s="52">
        <v>391</v>
      </c>
      <c r="D398" s="53" t="s">
        <v>483</v>
      </c>
      <c r="E398" s="54">
        <f>VLOOKUP(Items[[#This Row],[Item '#]],Restraints!$B$8:$F$1048576, 3, FALSE)</f>
        <v>0</v>
      </c>
      <c r="F398" s="54">
        <f>VLOOKUP(Items[[#This Row],[Item '#]],Restraints!$B$8:$F$1048576, 4, FALSE)</f>
        <v>0</v>
      </c>
      <c r="G398" s="54">
        <f>VLOOKUP(Items[[#This Row],[Item '#]],Restraints!$B$8:$F$1048576, 5, FALSE)</f>
        <v>0</v>
      </c>
      <c r="H398" s="59" t="s">
        <v>86</v>
      </c>
    </row>
    <row r="399" spans="2:8" s="2" customFormat="1" ht="25.5" customHeight="1" x14ac:dyDescent="0.2">
      <c r="B399" s="12"/>
      <c r="C399" s="52">
        <v>392</v>
      </c>
      <c r="D399" s="53" t="s">
        <v>534</v>
      </c>
      <c r="E399" s="54">
        <f>VLOOKUP(Items[[#This Row],[Item '#]],Saddles!$B$8:$F$1048576, 3, FALSE)</f>
        <v>0</v>
      </c>
      <c r="F399" s="54">
        <f>VLOOKUP(Items[[#This Row],[Item '#]],Saddles!$B$8:$F$1048576, 4, FALSE)</f>
        <v>0</v>
      </c>
      <c r="G399" s="54">
        <f>VLOOKUP(Items[[#This Row],[Item '#]],Saddles!$B$8:$F$1048576, 5, FALSE)</f>
        <v>0</v>
      </c>
      <c r="H399" s="59" t="s">
        <v>84</v>
      </c>
    </row>
    <row r="400" spans="2:8" s="2" customFormat="1" ht="25.5" customHeight="1" x14ac:dyDescent="0.2">
      <c r="B400" s="12"/>
      <c r="C400" s="52">
        <v>393</v>
      </c>
      <c r="D400" s="53" t="s">
        <v>535</v>
      </c>
      <c r="E400" s="54">
        <f>VLOOKUP(Items[[#This Row],[Item '#]],Saddles!$B$8:$F$1048576, 3, FALSE)</f>
        <v>0</v>
      </c>
      <c r="F400" s="54">
        <f>VLOOKUP(Items[[#This Row],[Item '#]],Saddles!$B$8:$F$1048576, 4, FALSE)</f>
        <v>0</v>
      </c>
      <c r="G400" s="54">
        <f>VLOOKUP(Items[[#This Row],[Item '#]],Saddles!$B$8:$F$1048576, 5, FALSE)</f>
        <v>0</v>
      </c>
      <c r="H400" s="59" t="s">
        <v>84</v>
      </c>
    </row>
    <row r="401" spans="2:8" s="2" customFormat="1" ht="25.5" customHeight="1" x14ac:dyDescent="0.2">
      <c r="B401" s="12"/>
      <c r="C401" s="52">
        <v>394</v>
      </c>
      <c r="D401" s="53" t="s">
        <v>536</v>
      </c>
      <c r="E401" s="54">
        <f>VLOOKUP(Items[[#This Row],[Item '#]],Saddles!$B$8:$F$1048576, 3, FALSE)</f>
        <v>0</v>
      </c>
      <c r="F401" s="54">
        <f>VLOOKUP(Items[[#This Row],[Item '#]],Saddles!$B$8:$F$1048576, 4, FALSE)</f>
        <v>0</v>
      </c>
      <c r="G401" s="54">
        <f>VLOOKUP(Items[[#This Row],[Item '#]],Saddles!$B$8:$F$1048576, 5, FALSE)</f>
        <v>0</v>
      </c>
      <c r="H401" s="59" t="s">
        <v>84</v>
      </c>
    </row>
    <row r="402" spans="2:8" s="2" customFormat="1" ht="25.5" customHeight="1" x14ac:dyDescent="0.2">
      <c r="B402" s="12"/>
      <c r="C402" s="52">
        <v>395</v>
      </c>
      <c r="D402" s="53" t="s">
        <v>537</v>
      </c>
      <c r="E402" s="54">
        <f>VLOOKUP(Items[[#This Row],[Item '#]],Saddles!$B$8:$F$1048576, 3, FALSE)</f>
        <v>0</v>
      </c>
      <c r="F402" s="54">
        <f>VLOOKUP(Items[[#This Row],[Item '#]],Saddles!$B$8:$F$1048576, 4, FALSE)</f>
        <v>0</v>
      </c>
      <c r="G402" s="54">
        <f>VLOOKUP(Items[[#This Row],[Item '#]],Saddles!$B$8:$F$1048576, 5, FALSE)</f>
        <v>0</v>
      </c>
      <c r="H402" s="59" t="s">
        <v>84</v>
      </c>
    </row>
    <row r="403" spans="2:8" s="2" customFormat="1" ht="25.5" customHeight="1" x14ac:dyDescent="0.2">
      <c r="B403" s="12"/>
      <c r="C403" s="52">
        <v>396</v>
      </c>
      <c r="D403" s="53" t="s">
        <v>538</v>
      </c>
      <c r="E403" s="54">
        <f>VLOOKUP(Items[[#This Row],[Item '#]],Saddles!$B$8:$F$1048576, 3, FALSE)</f>
        <v>0</v>
      </c>
      <c r="F403" s="54">
        <f>VLOOKUP(Items[[#This Row],[Item '#]],Saddles!$B$8:$F$1048576, 4, FALSE)</f>
        <v>0</v>
      </c>
      <c r="G403" s="54">
        <f>VLOOKUP(Items[[#This Row],[Item '#]],Saddles!$B$8:$F$1048576, 5, FALSE)</f>
        <v>0</v>
      </c>
      <c r="H403" s="59" t="s">
        <v>84</v>
      </c>
    </row>
    <row r="404" spans="2:8" s="2" customFormat="1" ht="25.5" customHeight="1" x14ac:dyDescent="0.2">
      <c r="B404" s="12"/>
      <c r="C404" s="52">
        <v>397</v>
      </c>
      <c r="D404" s="53" t="s">
        <v>539</v>
      </c>
      <c r="E404" s="54">
        <f>VLOOKUP(Items[[#This Row],[Item '#]],Saddles!$B$8:$F$1048576, 3, FALSE)</f>
        <v>0</v>
      </c>
      <c r="F404" s="54">
        <f>VLOOKUP(Items[[#This Row],[Item '#]],Saddles!$B$8:$F$1048576, 4, FALSE)</f>
        <v>0</v>
      </c>
      <c r="G404" s="54">
        <f>VLOOKUP(Items[[#This Row],[Item '#]],Saddles!$B$8:$F$1048576, 5, FALSE)</f>
        <v>0</v>
      </c>
      <c r="H404" s="59" t="s">
        <v>84</v>
      </c>
    </row>
    <row r="405" spans="2:8" s="2" customFormat="1" ht="25.5" customHeight="1" x14ac:dyDescent="0.2">
      <c r="B405" s="12"/>
      <c r="C405" s="52">
        <v>398</v>
      </c>
      <c r="D405" s="53" t="s">
        <v>540</v>
      </c>
      <c r="E405" s="54">
        <f>VLOOKUP(Items[[#This Row],[Item '#]],Saddles!$B$8:$F$1048576, 3, FALSE)</f>
        <v>0</v>
      </c>
      <c r="F405" s="54">
        <f>VLOOKUP(Items[[#This Row],[Item '#]],Saddles!$B$8:$F$1048576, 4, FALSE)</f>
        <v>0</v>
      </c>
      <c r="G405" s="54">
        <f>VLOOKUP(Items[[#This Row],[Item '#]],Saddles!$B$8:$F$1048576, 5, FALSE)</f>
        <v>0</v>
      </c>
      <c r="H405" s="59" t="s">
        <v>84</v>
      </c>
    </row>
    <row r="406" spans="2:8" s="2" customFormat="1" ht="25.5" customHeight="1" x14ac:dyDescent="0.2">
      <c r="B406" s="12"/>
      <c r="C406" s="52">
        <v>399</v>
      </c>
      <c r="D406" s="53" t="s">
        <v>541</v>
      </c>
      <c r="E406" s="54">
        <f>VLOOKUP(Items[[#This Row],[Item '#]],Saddles!$B$8:$F$1048576, 3, FALSE)</f>
        <v>0</v>
      </c>
      <c r="F406" s="54">
        <f>VLOOKUP(Items[[#This Row],[Item '#]],Saddles!$B$8:$F$1048576, 4, FALSE)</f>
        <v>0</v>
      </c>
      <c r="G406" s="54">
        <f>VLOOKUP(Items[[#This Row],[Item '#]],Saddles!$B$8:$F$1048576, 5, FALSE)</f>
        <v>0</v>
      </c>
      <c r="H406" s="59" t="s">
        <v>84</v>
      </c>
    </row>
    <row r="407" spans="2:8" s="2" customFormat="1" ht="25.5" customHeight="1" x14ac:dyDescent="0.2">
      <c r="B407" s="12"/>
      <c r="C407" s="52">
        <v>400</v>
      </c>
      <c r="D407" s="53" t="s">
        <v>542</v>
      </c>
      <c r="E407" s="54">
        <f>VLOOKUP(Items[[#This Row],[Item '#]],Saddles!$B$8:$F$1048576, 3, FALSE)</f>
        <v>0</v>
      </c>
      <c r="F407" s="54">
        <f>VLOOKUP(Items[[#This Row],[Item '#]],Saddles!$B$8:$F$1048576, 4, FALSE)</f>
        <v>0</v>
      </c>
      <c r="G407" s="54">
        <f>VLOOKUP(Items[[#This Row],[Item '#]],Saddles!$B$8:$F$1048576, 5, FALSE)</f>
        <v>0</v>
      </c>
      <c r="H407" s="59" t="s">
        <v>84</v>
      </c>
    </row>
    <row r="408" spans="2:8" s="2" customFormat="1" ht="25.5" customHeight="1" x14ac:dyDescent="0.2">
      <c r="B408" s="12"/>
      <c r="C408" s="52">
        <v>401</v>
      </c>
      <c r="D408" s="53" t="s">
        <v>543</v>
      </c>
      <c r="E408" s="54">
        <f>VLOOKUP(Items[[#This Row],[Item '#]],Saddles!$B$8:$F$1048576, 3, FALSE)</f>
        <v>0</v>
      </c>
      <c r="F408" s="54">
        <f>VLOOKUP(Items[[#This Row],[Item '#]],Saddles!$B$8:$F$1048576, 4, FALSE)</f>
        <v>0</v>
      </c>
      <c r="G408" s="54">
        <f>VLOOKUP(Items[[#This Row],[Item '#]],Saddles!$B$8:$F$1048576, 5, FALSE)</f>
        <v>0</v>
      </c>
      <c r="H408" s="59" t="s">
        <v>84</v>
      </c>
    </row>
    <row r="409" spans="2:8" s="2" customFormat="1" ht="25.5" customHeight="1" x14ac:dyDescent="0.2">
      <c r="B409" s="12"/>
      <c r="C409" s="52">
        <v>402</v>
      </c>
      <c r="D409" s="53" t="s">
        <v>544</v>
      </c>
      <c r="E409" s="54">
        <f>VLOOKUP(Items[[#This Row],[Item '#]],Saddles!$B$8:$F$1048576, 3, FALSE)</f>
        <v>0</v>
      </c>
      <c r="F409" s="54">
        <f>VLOOKUP(Items[[#This Row],[Item '#]],Saddles!$B$8:$F$1048576, 4, FALSE)</f>
        <v>0</v>
      </c>
      <c r="G409" s="54">
        <f>VLOOKUP(Items[[#This Row],[Item '#]],Saddles!$B$8:$F$1048576, 5, FALSE)</f>
        <v>0</v>
      </c>
      <c r="H409" s="59" t="s">
        <v>84</v>
      </c>
    </row>
    <row r="410" spans="2:8" s="2" customFormat="1" ht="25.5" customHeight="1" x14ac:dyDescent="0.2">
      <c r="B410" s="12"/>
      <c r="C410" s="52">
        <v>403</v>
      </c>
      <c r="D410" s="53" t="s">
        <v>545</v>
      </c>
      <c r="E410" s="54">
        <f>VLOOKUP(Items[[#This Row],[Item '#]],Saddles!$B$8:$F$1048576, 3, FALSE)</f>
        <v>0</v>
      </c>
      <c r="F410" s="54">
        <f>VLOOKUP(Items[[#This Row],[Item '#]],Saddles!$B$8:$F$1048576, 4, FALSE)</f>
        <v>0</v>
      </c>
      <c r="G410" s="54">
        <f>VLOOKUP(Items[[#This Row],[Item '#]],Saddles!$B$8:$F$1048576, 5, FALSE)</f>
        <v>0</v>
      </c>
      <c r="H410" s="59" t="s">
        <v>84</v>
      </c>
    </row>
    <row r="411" spans="2:8" s="2" customFormat="1" ht="25.5" customHeight="1" x14ac:dyDescent="0.2">
      <c r="B411" s="12"/>
      <c r="C411" s="52">
        <v>404</v>
      </c>
      <c r="D411" s="53" t="s">
        <v>546</v>
      </c>
      <c r="E411" s="54">
        <f>VLOOKUP(Items[[#This Row],[Item '#]],Saddles!$B$8:$F$1048576, 3, FALSE)</f>
        <v>0</v>
      </c>
      <c r="F411" s="54">
        <f>VLOOKUP(Items[[#This Row],[Item '#]],Saddles!$B$8:$F$1048576, 4, FALSE)</f>
        <v>0</v>
      </c>
      <c r="G411" s="54">
        <f>VLOOKUP(Items[[#This Row],[Item '#]],Saddles!$B$8:$F$1048576, 5, FALSE)</f>
        <v>0</v>
      </c>
      <c r="H411" s="59" t="s">
        <v>84</v>
      </c>
    </row>
    <row r="412" spans="2:8" s="2" customFormat="1" ht="25.5" customHeight="1" x14ac:dyDescent="0.2">
      <c r="B412" s="12"/>
      <c r="C412" s="52">
        <v>405</v>
      </c>
      <c r="D412" s="53" t="s">
        <v>547</v>
      </c>
      <c r="E412" s="54">
        <f>VLOOKUP(Items[[#This Row],[Item '#]],Saddles!$B$8:$F$1048576, 3, FALSE)</f>
        <v>0</v>
      </c>
      <c r="F412" s="54">
        <f>VLOOKUP(Items[[#This Row],[Item '#]],Saddles!$B$8:$F$1048576, 4, FALSE)</f>
        <v>0</v>
      </c>
      <c r="G412" s="54">
        <f>VLOOKUP(Items[[#This Row],[Item '#]],Saddles!$B$8:$F$1048576, 5, FALSE)</f>
        <v>0</v>
      </c>
      <c r="H412" s="59" t="s">
        <v>84</v>
      </c>
    </row>
    <row r="413" spans="2:8" s="2" customFormat="1" ht="25.5" customHeight="1" x14ac:dyDescent="0.2">
      <c r="B413" s="12"/>
      <c r="C413" s="52">
        <v>406</v>
      </c>
      <c r="D413" s="53" t="s">
        <v>548</v>
      </c>
      <c r="E413" s="54">
        <f>VLOOKUP(Items[[#This Row],[Item '#]],Saddles!$B$8:$F$1048576, 3, FALSE)</f>
        <v>0</v>
      </c>
      <c r="F413" s="54">
        <f>VLOOKUP(Items[[#This Row],[Item '#]],Saddles!$B$8:$F$1048576, 4, FALSE)</f>
        <v>0</v>
      </c>
      <c r="G413" s="54">
        <f>VLOOKUP(Items[[#This Row],[Item '#]],Saddles!$B$8:$F$1048576, 5, FALSE)</f>
        <v>0</v>
      </c>
      <c r="H413" s="59" t="s">
        <v>84</v>
      </c>
    </row>
    <row r="414" spans="2:8" s="2" customFormat="1" ht="25.5" customHeight="1" x14ac:dyDescent="0.2">
      <c r="B414" s="12"/>
      <c r="C414" s="52">
        <v>407</v>
      </c>
      <c r="D414" s="53" t="s">
        <v>549</v>
      </c>
      <c r="E414" s="54">
        <f>VLOOKUP(Items[[#This Row],[Item '#]],Saddles!$B$8:$F$1048576, 3, FALSE)</f>
        <v>0</v>
      </c>
      <c r="F414" s="54">
        <f>VLOOKUP(Items[[#This Row],[Item '#]],Saddles!$B$8:$F$1048576, 4, FALSE)</f>
        <v>0</v>
      </c>
      <c r="G414" s="54">
        <f>VLOOKUP(Items[[#This Row],[Item '#]],Saddles!$B$8:$F$1048576, 5, FALSE)</f>
        <v>0</v>
      </c>
      <c r="H414" s="59" t="s">
        <v>84</v>
      </c>
    </row>
    <row r="415" spans="2:8" s="2" customFormat="1" ht="25.5" customHeight="1" x14ac:dyDescent="0.2">
      <c r="B415" s="12"/>
      <c r="C415" s="52">
        <v>408</v>
      </c>
      <c r="D415" s="53" t="s">
        <v>550</v>
      </c>
      <c r="E415" s="54">
        <f>VLOOKUP(Items[[#This Row],[Item '#]],Saddles!$B$8:$F$1048576, 3, FALSE)</f>
        <v>0</v>
      </c>
      <c r="F415" s="54">
        <f>VLOOKUP(Items[[#This Row],[Item '#]],Saddles!$B$8:$F$1048576, 4, FALSE)</f>
        <v>0</v>
      </c>
      <c r="G415" s="54">
        <f>VLOOKUP(Items[[#This Row],[Item '#]],Saddles!$B$8:$F$1048576, 5, FALSE)</f>
        <v>0</v>
      </c>
      <c r="H415" s="59" t="s">
        <v>84</v>
      </c>
    </row>
    <row r="416" spans="2:8" s="2" customFormat="1" ht="25.5" customHeight="1" x14ac:dyDescent="0.2">
      <c r="B416" s="12"/>
      <c r="C416" s="52">
        <v>409</v>
      </c>
      <c r="D416" s="53" t="s">
        <v>551</v>
      </c>
      <c r="E416" s="54">
        <f>VLOOKUP(Items[[#This Row],[Item '#]],Saddles!$B$8:$F$1048576, 3, FALSE)</f>
        <v>0</v>
      </c>
      <c r="F416" s="54">
        <f>VLOOKUP(Items[[#This Row],[Item '#]],Saddles!$B$8:$F$1048576, 4, FALSE)</f>
        <v>0</v>
      </c>
      <c r="G416" s="54">
        <f>VLOOKUP(Items[[#This Row],[Item '#]],Saddles!$B$8:$F$1048576, 5, FALSE)</f>
        <v>0</v>
      </c>
      <c r="H416" s="59" t="s">
        <v>84</v>
      </c>
    </row>
    <row r="417" spans="2:8" s="2" customFormat="1" ht="25.5" customHeight="1" x14ac:dyDescent="0.2">
      <c r="B417" s="12"/>
      <c r="C417" s="52">
        <v>410</v>
      </c>
      <c r="D417" s="53" t="s">
        <v>552</v>
      </c>
      <c r="E417" s="54">
        <f>VLOOKUP(Items[[#This Row],[Item '#]],Saddles!$B$8:$F$1048576, 3, FALSE)</f>
        <v>0</v>
      </c>
      <c r="F417" s="54">
        <f>VLOOKUP(Items[[#This Row],[Item '#]],Saddles!$B$8:$F$1048576, 4, FALSE)</f>
        <v>0</v>
      </c>
      <c r="G417" s="54">
        <f>VLOOKUP(Items[[#This Row],[Item '#]],Saddles!$B$8:$F$1048576, 5, FALSE)</f>
        <v>0</v>
      </c>
      <c r="H417" s="59" t="s">
        <v>84</v>
      </c>
    </row>
    <row r="418" spans="2:8" s="2" customFormat="1" ht="25.5" customHeight="1" x14ac:dyDescent="0.2">
      <c r="B418" s="12"/>
      <c r="C418" s="52">
        <v>411</v>
      </c>
      <c r="D418" s="53" t="s">
        <v>553</v>
      </c>
      <c r="E418" s="54">
        <f>VLOOKUP(Items[[#This Row],[Item '#]],Saddles!$B$8:$F$1048576, 3, FALSE)</f>
        <v>0</v>
      </c>
      <c r="F418" s="54">
        <f>VLOOKUP(Items[[#This Row],[Item '#]],Saddles!$B$8:$F$1048576, 4, FALSE)</f>
        <v>0</v>
      </c>
      <c r="G418" s="54">
        <f>VLOOKUP(Items[[#This Row],[Item '#]],Saddles!$B$8:$F$1048576, 5, FALSE)</f>
        <v>0</v>
      </c>
      <c r="H418" s="59" t="s">
        <v>84</v>
      </c>
    </row>
    <row r="419" spans="2:8" s="2" customFormat="1" ht="25.5" customHeight="1" x14ac:dyDescent="0.2">
      <c r="B419" s="12"/>
      <c r="C419" s="52">
        <v>412</v>
      </c>
      <c r="D419" s="53" t="s">
        <v>554</v>
      </c>
      <c r="E419" s="54">
        <f>VLOOKUP(Items[[#This Row],[Item '#]],Saddles!$B$8:$F$1048576, 3, FALSE)</f>
        <v>0</v>
      </c>
      <c r="F419" s="54">
        <f>VLOOKUP(Items[[#This Row],[Item '#]],Saddles!$B$8:$F$1048576, 4, FALSE)</f>
        <v>0</v>
      </c>
      <c r="G419" s="54">
        <f>VLOOKUP(Items[[#This Row],[Item '#]],Saddles!$B$8:$F$1048576, 5, FALSE)</f>
        <v>0</v>
      </c>
      <c r="H419" s="59" t="s">
        <v>84</v>
      </c>
    </row>
    <row r="420" spans="2:8" s="2" customFormat="1" ht="25.5" customHeight="1" x14ac:dyDescent="0.2">
      <c r="B420" s="12"/>
      <c r="C420" s="52">
        <v>413</v>
      </c>
      <c r="D420" s="53" t="s">
        <v>555</v>
      </c>
      <c r="E420" s="54">
        <f>VLOOKUP(Items[[#This Row],[Item '#]],Saddles!$B$8:$F$1048576, 3, FALSE)</f>
        <v>0</v>
      </c>
      <c r="F420" s="54">
        <f>VLOOKUP(Items[[#This Row],[Item '#]],Saddles!$B$8:$F$1048576, 4, FALSE)</f>
        <v>0</v>
      </c>
      <c r="G420" s="54">
        <f>VLOOKUP(Items[[#This Row],[Item '#]],Saddles!$B$8:$F$1048576, 5, FALSE)</f>
        <v>0</v>
      </c>
      <c r="H420" s="59" t="s">
        <v>84</v>
      </c>
    </row>
    <row r="421" spans="2:8" s="2" customFormat="1" ht="25.5" customHeight="1" x14ac:dyDescent="0.2">
      <c r="B421" s="12"/>
      <c r="C421" s="52">
        <v>414</v>
      </c>
      <c r="D421" s="53" t="s">
        <v>556</v>
      </c>
      <c r="E421" s="54">
        <f>VLOOKUP(Items[[#This Row],[Item '#]],Saddles!$B$8:$F$1048576, 3, FALSE)</f>
        <v>0</v>
      </c>
      <c r="F421" s="54">
        <f>VLOOKUP(Items[[#This Row],[Item '#]],Saddles!$B$8:$F$1048576, 4, FALSE)</f>
        <v>0</v>
      </c>
      <c r="G421" s="54">
        <f>VLOOKUP(Items[[#This Row],[Item '#]],Saddles!$B$8:$F$1048576, 5, FALSE)</f>
        <v>0</v>
      </c>
      <c r="H421" s="59" t="s">
        <v>84</v>
      </c>
    </row>
    <row r="422" spans="2:8" s="2" customFormat="1" ht="25.5" customHeight="1" x14ac:dyDescent="0.2">
      <c r="B422" s="12"/>
      <c r="C422" s="52">
        <v>415</v>
      </c>
      <c r="D422" s="53" t="s">
        <v>557</v>
      </c>
      <c r="E422" s="54">
        <f>VLOOKUP(Items[[#This Row],[Item '#]],Saddles!$B$8:$F$1048576, 3, FALSE)</f>
        <v>0</v>
      </c>
      <c r="F422" s="54">
        <f>VLOOKUP(Items[[#This Row],[Item '#]],Saddles!$B$8:$F$1048576, 4, FALSE)</f>
        <v>0</v>
      </c>
      <c r="G422" s="54">
        <f>VLOOKUP(Items[[#This Row],[Item '#]],Saddles!$B$8:$F$1048576, 5, FALSE)</f>
        <v>0</v>
      </c>
      <c r="H422" s="59" t="s">
        <v>84</v>
      </c>
    </row>
    <row r="423" spans="2:8" s="2" customFormat="1" ht="25.5" customHeight="1" x14ac:dyDescent="0.2">
      <c r="B423" s="12"/>
      <c r="C423" s="52">
        <v>416</v>
      </c>
      <c r="D423" s="53" t="s">
        <v>558</v>
      </c>
      <c r="E423" s="54">
        <f>VLOOKUP(Items[[#This Row],[Item '#]],Saddles!$B$8:$F$1048576, 3, FALSE)</f>
        <v>0</v>
      </c>
      <c r="F423" s="54">
        <f>VLOOKUP(Items[[#This Row],[Item '#]],Saddles!$B$8:$F$1048576, 4, FALSE)</f>
        <v>0</v>
      </c>
      <c r="G423" s="54">
        <f>VLOOKUP(Items[[#This Row],[Item '#]],Saddles!$B$8:$F$1048576, 5, FALSE)</f>
        <v>0</v>
      </c>
      <c r="H423" s="59" t="s">
        <v>84</v>
      </c>
    </row>
    <row r="424" spans="2:8" s="2" customFormat="1" ht="25.5" customHeight="1" x14ac:dyDescent="0.2">
      <c r="B424" s="12"/>
      <c r="C424" s="52">
        <v>417</v>
      </c>
      <c r="D424" s="53" t="s">
        <v>559</v>
      </c>
      <c r="E424" s="54">
        <f>VLOOKUP(Items[[#This Row],[Item '#]],Saddles!$B$8:$F$1048576, 3, FALSE)</f>
        <v>0</v>
      </c>
      <c r="F424" s="54">
        <f>VLOOKUP(Items[[#This Row],[Item '#]],Saddles!$B$8:$F$1048576, 4, FALSE)</f>
        <v>0</v>
      </c>
      <c r="G424" s="54">
        <f>VLOOKUP(Items[[#This Row],[Item '#]],Saddles!$B$8:$F$1048576, 5, FALSE)</f>
        <v>0</v>
      </c>
      <c r="H424" s="59" t="s">
        <v>84</v>
      </c>
    </row>
    <row r="425" spans="2:8" s="2" customFormat="1" ht="25.5" customHeight="1" x14ac:dyDescent="0.2">
      <c r="B425" s="12"/>
      <c r="C425" s="52">
        <v>418</v>
      </c>
      <c r="D425" s="53" t="s">
        <v>560</v>
      </c>
      <c r="E425" s="54">
        <f>VLOOKUP(Items[[#This Row],[Item '#]],Saddles!$B$8:$F$1048576, 3, FALSE)</f>
        <v>0</v>
      </c>
      <c r="F425" s="54">
        <f>VLOOKUP(Items[[#This Row],[Item '#]],Saddles!$B$8:$F$1048576, 4, FALSE)</f>
        <v>0</v>
      </c>
      <c r="G425" s="54">
        <f>VLOOKUP(Items[[#This Row],[Item '#]],Saddles!$B$8:$F$1048576, 5, FALSE)</f>
        <v>0</v>
      </c>
      <c r="H425" s="59" t="s">
        <v>84</v>
      </c>
    </row>
    <row r="426" spans="2:8" s="2" customFormat="1" ht="25.5" customHeight="1" x14ac:dyDescent="0.2">
      <c r="B426" s="12"/>
      <c r="C426" s="52">
        <v>419</v>
      </c>
      <c r="D426" s="53" t="s">
        <v>561</v>
      </c>
      <c r="E426" s="54">
        <f>VLOOKUP(Items[[#This Row],[Item '#]],Saddles!$B$8:$F$1048576, 3, FALSE)</f>
        <v>0</v>
      </c>
      <c r="F426" s="54">
        <f>VLOOKUP(Items[[#This Row],[Item '#]],Saddles!$B$8:$F$1048576, 4, FALSE)</f>
        <v>0</v>
      </c>
      <c r="G426" s="54">
        <f>VLOOKUP(Items[[#This Row],[Item '#]],Saddles!$B$8:$F$1048576, 5, FALSE)</f>
        <v>0</v>
      </c>
      <c r="H426" s="59" t="s">
        <v>84</v>
      </c>
    </row>
    <row r="427" spans="2:8" s="2" customFormat="1" ht="25.5" customHeight="1" x14ac:dyDescent="0.2">
      <c r="B427" s="12"/>
      <c r="C427" s="52">
        <v>420</v>
      </c>
      <c r="D427" s="53" t="s">
        <v>562</v>
      </c>
      <c r="E427" s="54">
        <f>VLOOKUP(Items[[#This Row],[Item '#]],Saddles!$B$8:$F$1048576, 3, FALSE)</f>
        <v>0</v>
      </c>
      <c r="F427" s="54">
        <f>VLOOKUP(Items[[#This Row],[Item '#]],Saddles!$B$8:$F$1048576, 4, FALSE)</f>
        <v>0</v>
      </c>
      <c r="G427" s="54">
        <f>VLOOKUP(Items[[#This Row],[Item '#]],Saddles!$B$8:$F$1048576, 5, FALSE)</f>
        <v>0</v>
      </c>
      <c r="H427" s="59" t="s">
        <v>84</v>
      </c>
    </row>
    <row r="428" spans="2:8" s="2" customFormat="1" ht="25.5" customHeight="1" x14ac:dyDescent="0.2">
      <c r="B428" s="12"/>
      <c r="C428" s="52">
        <v>421</v>
      </c>
      <c r="D428" s="53" t="s">
        <v>563</v>
      </c>
      <c r="E428" s="54">
        <f>VLOOKUP(Items[[#This Row],[Item '#]],Saddles!$B$8:$F$1048576, 3, FALSE)</f>
        <v>0</v>
      </c>
      <c r="F428" s="54">
        <f>VLOOKUP(Items[[#This Row],[Item '#]],Saddles!$B$8:$F$1048576, 4, FALSE)</f>
        <v>0</v>
      </c>
      <c r="G428" s="54">
        <f>VLOOKUP(Items[[#This Row],[Item '#]],Saddles!$B$8:$F$1048576, 5, FALSE)</f>
        <v>0</v>
      </c>
      <c r="H428" s="59" t="s">
        <v>84</v>
      </c>
    </row>
    <row r="429" spans="2:8" s="2" customFormat="1" ht="25.5" customHeight="1" x14ac:dyDescent="0.2">
      <c r="B429" s="12"/>
      <c r="C429" s="52">
        <v>422</v>
      </c>
      <c r="D429" s="53" t="s">
        <v>564</v>
      </c>
      <c r="E429" s="54">
        <f>VLOOKUP(Items[[#This Row],[Item '#]],Saddles!$B$8:$F$1048576, 3, FALSE)</f>
        <v>0</v>
      </c>
      <c r="F429" s="54">
        <f>VLOOKUP(Items[[#This Row],[Item '#]],Saddles!$B$8:$F$1048576, 4, FALSE)</f>
        <v>0</v>
      </c>
      <c r="G429" s="54">
        <f>VLOOKUP(Items[[#This Row],[Item '#]],Saddles!$B$8:$F$1048576, 5, FALSE)</f>
        <v>0</v>
      </c>
      <c r="H429" s="59" t="s">
        <v>84</v>
      </c>
    </row>
    <row r="430" spans="2:8" s="2" customFormat="1" ht="25.5" customHeight="1" x14ac:dyDescent="0.2">
      <c r="B430" s="12"/>
      <c r="C430" s="52">
        <v>423</v>
      </c>
      <c r="D430" s="53" t="s">
        <v>565</v>
      </c>
      <c r="E430" s="54">
        <f>VLOOKUP(Items[[#This Row],[Item '#]],Saddles!$B$8:$F$1048576, 3, FALSE)</f>
        <v>0</v>
      </c>
      <c r="F430" s="54">
        <f>VLOOKUP(Items[[#This Row],[Item '#]],Saddles!$B$8:$F$1048576, 4, FALSE)</f>
        <v>0</v>
      </c>
      <c r="G430" s="54">
        <f>VLOOKUP(Items[[#This Row],[Item '#]],Saddles!$B$8:$F$1048576, 5, FALSE)</f>
        <v>0</v>
      </c>
      <c r="H430" s="59" t="s">
        <v>84</v>
      </c>
    </row>
    <row r="431" spans="2:8" s="2" customFormat="1" ht="25.5" customHeight="1" x14ac:dyDescent="0.2">
      <c r="B431" s="12"/>
      <c r="C431" s="52">
        <v>424</v>
      </c>
      <c r="D431" s="53" t="s">
        <v>566</v>
      </c>
      <c r="E431" s="54">
        <f>VLOOKUP(Items[[#This Row],[Item '#]],Saddles!$B$8:$F$1048576, 3, FALSE)</f>
        <v>0</v>
      </c>
      <c r="F431" s="54">
        <f>VLOOKUP(Items[[#This Row],[Item '#]],Saddles!$B$8:$F$1048576, 4, FALSE)</f>
        <v>0</v>
      </c>
      <c r="G431" s="54">
        <f>VLOOKUP(Items[[#This Row],[Item '#]],Saddles!$B$8:$F$1048576, 5, FALSE)</f>
        <v>0</v>
      </c>
      <c r="H431" s="59" t="s">
        <v>84</v>
      </c>
    </row>
    <row r="432" spans="2:8" s="2" customFormat="1" ht="25.5" customHeight="1" x14ac:dyDescent="0.2">
      <c r="B432" s="12"/>
      <c r="C432" s="52">
        <v>425</v>
      </c>
      <c r="D432" s="53" t="s">
        <v>567</v>
      </c>
      <c r="E432" s="54">
        <f>VLOOKUP(Items[[#This Row],[Item '#]],Saddles!$B$8:$F$1048576, 3, FALSE)</f>
        <v>0</v>
      </c>
      <c r="F432" s="54">
        <f>VLOOKUP(Items[[#This Row],[Item '#]],Saddles!$B$8:$F$1048576, 4, FALSE)</f>
        <v>0</v>
      </c>
      <c r="G432" s="54">
        <f>VLOOKUP(Items[[#This Row],[Item '#]],Saddles!$B$8:$F$1048576, 5, FALSE)</f>
        <v>0</v>
      </c>
      <c r="H432" s="59" t="s">
        <v>84</v>
      </c>
    </row>
    <row r="433" spans="2:8" s="2" customFormat="1" ht="25.5" customHeight="1" x14ac:dyDescent="0.2">
      <c r="B433" s="12"/>
      <c r="C433" s="52">
        <v>426</v>
      </c>
      <c r="D433" s="53" t="s">
        <v>568</v>
      </c>
      <c r="E433" s="54">
        <f>VLOOKUP(Items[[#This Row],[Item '#]],Saddles!$B$8:$F$1048576, 3, FALSE)</f>
        <v>0</v>
      </c>
      <c r="F433" s="54">
        <f>VLOOKUP(Items[[#This Row],[Item '#]],Saddles!$B$8:$F$1048576, 4, FALSE)</f>
        <v>0</v>
      </c>
      <c r="G433" s="54">
        <f>VLOOKUP(Items[[#This Row],[Item '#]],Saddles!$B$8:$F$1048576, 5, FALSE)</f>
        <v>0</v>
      </c>
      <c r="H433" s="59" t="s">
        <v>84</v>
      </c>
    </row>
    <row r="434" spans="2:8" s="2" customFormat="1" ht="25.5" customHeight="1" x14ac:dyDescent="0.2">
      <c r="B434" s="12"/>
      <c r="C434" s="52">
        <v>427</v>
      </c>
      <c r="D434" s="53" t="s">
        <v>569</v>
      </c>
      <c r="E434" s="54">
        <f>VLOOKUP(Items[[#This Row],[Item '#]],Saddles!$B$8:$F$1048576, 3, FALSE)</f>
        <v>0</v>
      </c>
      <c r="F434" s="54">
        <f>VLOOKUP(Items[[#This Row],[Item '#]],Saddles!$B$8:$F$1048576, 4, FALSE)</f>
        <v>0</v>
      </c>
      <c r="G434" s="54">
        <f>VLOOKUP(Items[[#This Row],[Item '#]],Saddles!$B$8:$F$1048576, 5, FALSE)</f>
        <v>0</v>
      </c>
      <c r="H434" s="59" t="s">
        <v>84</v>
      </c>
    </row>
    <row r="435" spans="2:8" s="2" customFormat="1" ht="25.5" customHeight="1" x14ac:dyDescent="0.2">
      <c r="B435" s="12"/>
      <c r="C435" s="52">
        <v>428</v>
      </c>
      <c r="D435" s="53" t="s">
        <v>570</v>
      </c>
      <c r="E435" s="54">
        <f>VLOOKUP(Items[[#This Row],[Item '#]],Saddles!$B$8:$F$1048576, 3, FALSE)</f>
        <v>0</v>
      </c>
      <c r="F435" s="54">
        <f>VLOOKUP(Items[[#This Row],[Item '#]],Saddles!$B$8:$F$1048576, 4, FALSE)</f>
        <v>0</v>
      </c>
      <c r="G435" s="54">
        <f>VLOOKUP(Items[[#This Row],[Item '#]],Saddles!$B$8:$F$1048576, 5, FALSE)</f>
        <v>0</v>
      </c>
      <c r="H435" s="59" t="s">
        <v>84</v>
      </c>
    </row>
    <row r="436" spans="2:8" s="2" customFormat="1" ht="25.5" customHeight="1" x14ac:dyDescent="0.2">
      <c r="B436" s="12"/>
      <c r="C436" s="52">
        <v>429</v>
      </c>
      <c r="D436" s="53" t="s">
        <v>571</v>
      </c>
      <c r="E436" s="54">
        <f>VLOOKUP(Items[[#This Row],[Item '#]],Saddles!$B$8:$F$1048576, 3, FALSE)</f>
        <v>0</v>
      </c>
      <c r="F436" s="54">
        <f>VLOOKUP(Items[[#This Row],[Item '#]],Saddles!$B$8:$F$1048576, 4, FALSE)</f>
        <v>0</v>
      </c>
      <c r="G436" s="54">
        <f>VLOOKUP(Items[[#This Row],[Item '#]],Saddles!$B$8:$F$1048576, 5, FALSE)</f>
        <v>0</v>
      </c>
      <c r="H436" s="59" t="s">
        <v>84</v>
      </c>
    </row>
    <row r="437" spans="2:8" s="2" customFormat="1" ht="25.5" customHeight="1" x14ac:dyDescent="0.2">
      <c r="B437" s="12" t="s">
        <v>464</v>
      </c>
      <c r="C437" s="52">
        <v>430</v>
      </c>
      <c r="D437" s="53" t="s">
        <v>571</v>
      </c>
      <c r="E437" s="54">
        <f>VLOOKUP(Items[[#This Row],[Item '#]],Saddles!$B$8:$F$1048576, 3, FALSE)</f>
        <v>0</v>
      </c>
      <c r="F437" s="54">
        <f>VLOOKUP(Items[[#This Row],[Item '#]],Saddles!$B$8:$F$1048576, 4, FALSE)</f>
        <v>0</v>
      </c>
      <c r="G437" s="54">
        <f>VLOOKUP(Items[[#This Row],[Item '#]],Saddles!$B$8:$F$1048576, 5, FALSE)</f>
        <v>0</v>
      </c>
      <c r="H437" s="59" t="s">
        <v>84</v>
      </c>
    </row>
    <row r="438" spans="2:8" s="2" customFormat="1" ht="25.5" customHeight="1" x14ac:dyDescent="0.2">
      <c r="B438" s="12"/>
      <c r="C438" s="52">
        <v>431</v>
      </c>
      <c r="D438" s="53" t="s">
        <v>572</v>
      </c>
      <c r="E438" s="54">
        <f>VLOOKUP(Items[[#This Row],[Item '#]],Saddles!$B$8:$F$1048576, 3, FALSE)</f>
        <v>0</v>
      </c>
      <c r="F438" s="54">
        <f>VLOOKUP(Items[[#This Row],[Item '#]],Saddles!$B$8:$F$1048576, 4, FALSE)</f>
        <v>0</v>
      </c>
      <c r="G438" s="54">
        <f>VLOOKUP(Items[[#This Row],[Item '#]],Saddles!$B$8:$F$1048576, 5, FALSE)</f>
        <v>0</v>
      </c>
      <c r="H438" s="59" t="s">
        <v>84</v>
      </c>
    </row>
    <row r="439" spans="2:8" s="2" customFormat="1" ht="25.5" customHeight="1" x14ac:dyDescent="0.2">
      <c r="B439" s="12"/>
      <c r="C439" s="52">
        <v>432</v>
      </c>
      <c r="D439" s="53" t="s">
        <v>573</v>
      </c>
      <c r="E439" s="54">
        <f>VLOOKUP(Items[[#This Row],[Item '#]],Saddles!$B$8:$F$1048576, 3, FALSE)</f>
        <v>0</v>
      </c>
      <c r="F439" s="54">
        <f>VLOOKUP(Items[[#This Row],[Item '#]],Saddles!$B$8:$F$1048576, 4, FALSE)</f>
        <v>0</v>
      </c>
      <c r="G439" s="54">
        <f>VLOOKUP(Items[[#This Row],[Item '#]],Saddles!$B$8:$F$1048576, 5, FALSE)</f>
        <v>0</v>
      </c>
      <c r="H439" s="59" t="s">
        <v>84</v>
      </c>
    </row>
    <row r="440" spans="2:8" s="2" customFormat="1" ht="25.5" customHeight="1" x14ac:dyDescent="0.2">
      <c r="B440" s="12"/>
      <c r="C440" s="52">
        <v>433</v>
      </c>
      <c r="D440" s="53" t="s">
        <v>574</v>
      </c>
      <c r="E440" s="54">
        <f>VLOOKUP(Items[[#This Row],[Item '#]],Saddles!$B$8:$F$1048576, 3, FALSE)</f>
        <v>0</v>
      </c>
      <c r="F440" s="54">
        <f>VLOOKUP(Items[[#This Row],[Item '#]],Saddles!$B$8:$F$1048576, 4, FALSE)</f>
        <v>0</v>
      </c>
      <c r="G440" s="54">
        <f>VLOOKUP(Items[[#This Row],[Item '#]],Saddles!$B$8:$F$1048576, 5, FALSE)</f>
        <v>0</v>
      </c>
      <c r="H440" s="59" t="s">
        <v>84</v>
      </c>
    </row>
    <row r="441" spans="2:8" s="2" customFormat="1" ht="25.5" customHeight="1" x14ac:dyDescent="0.2">
      <c r="B441" s="12"/>
      <c r="C441" s="52">
        <v>434</v>
      </c>
      <c r="D441" s="53" t="s">
        <v>575</v>
      </c>
      <c r="E441" s="54">
        <f>VLOOKUP(Items[[#This Row],[Item '#]],Saddles!$B$8:$F$1048576, 3, FALSE)</f>
        <v>0</v>
      </c>
      <c r="F441" s="54">
        <f>VLOOKUP(Items[[#This Row],[Item '#]],Saddles!$B$8:$F$1048576, 4, FALSE)</f>
        <v>0</v>
      </c>
      <c r="G441" s="54">
        <f>VLOOKUP(Items[[#This Row],[Item '#]],Saddles!$B$8:$F$1048576, 5, FALSE)</f>
        <v>0</v>
      </c>
      <c r="H441" s="59" t="s">
        <v>84</v>
      </c>
    </row>
    <row r="442" spans="2:8" s="2" customFormat="1" ht="25.5" customHeight="1" x14ac:dyDescent="0.2">
      <c r="B442" s="12"/>
      <c r="C442" s="52">
        <v>435</v>
      </c>
      <c r="D442" s="53" t="s">
        <v>576</v>
      </c>
      <c r="E442" s="54">
        <f>VLOOKUP(Items[[#This Row],[Item '#]],Saddles!$B$8:$F$1048576, 3, FALSE)</f>
        <v>0</v>
      </c>
      <c r="F442" s="54">
        <f>VLOOKUP(Items[[#This Row],[Item '#]],Saddles!$B$8:$F$1048576, 4, FALSE)</f>
        <v>0</v>
      </c>
      <c r="G442" s="54">
        <f>VLOOKUP(Items[[#This Row],[Item '#]],Saddles!$B$8:$F$1048576, 5, FALSE)</f>
        <v>0</v>
      </c>
      <c r="H442" s="59" t="s">
        <v>84</v>
      </c>
    </row>
    <row r="443" spans="2:8" s="2" customFormat="1" ht="25.5" customHeight="1" x14ac:dyDescent="0.2">
      <c r="B443" s="12"/>
      <c r="C443" s="52">
        <v>436</v>
      </c>
      <c r="D443" s="53" t="s">
        <v>577</v>
      </c>
      <c r="E443" s="54">
        <f>VLOOKUP(Items[[#This Row],[Item '#]],Saddles!$B$8:$F$1048576, 3, FALSE)</f>
        <v>0</v>
      </c>
      <c r="F443" s="54">
        <f>VLOOKUP(Items[[#This Row],[Item '#]],Saddles!$B$8:$F$1048576, 4, FALSE)</f>
        <v>0</v>
      </c>
      <c r="G443" s="54">
        <f>VLOOKUP(Items[[#This Row],[Item '#]],Saddles!$B$8:$F$1048576, 5, FALSE)</f>
        <v>0</v>
      </c>
      <c r="H443" s="59" t="s">
        <v>84</v>
      </c>
    </row>
    <row r="444" spans="2:8" s="2" customFormat="1" ht="25.5" customHeight="1" x14ac:dyDescent="0.2">
      <c r="B444" s="12"/>
      <c r="C444" s="52">
        <v>437</v>
      </c>
      <c r="D444" s="53" t="s">
        <v>578</v>
      </c>
      <c r="E444" s="54">
        <f>VLOOKUP(Items[[#This Row],[Item '#]],Saddles!$B$8:$F$1048576, 3, FALSE)</f>
        <v>0</v>
      </c>
      <c r="F444" s="54">
        <f>VLOOKUP(Items[[#This Row],[Item '#]],Saddles!$B$8:$F$1048576, 4, FALSE)</f>
        <v>0</v>
      </c>
      <c r="G444" s="54">
        <f>VLOOKUP(Items[[#This Row],[Item '#]],Saddles!$B$8:$F$1048576, 5, FALSE)</f>
        <v>0</v>
      </c>
      <c r="H444" s="59" t="s">
        <v>84</v>
      </c>
    </row>
    <row r="445" spans="2:8" s="2" customFormat="1" ht="25.5" customHeight="1" x14ac:dyDescent="0.2">
      <c r="B445" s="12"/>
      <c r="C445" s="52">
        <v>438</v>
      </c>
      <c r="D445" s="53" t="s">
        <v>579</v>
      </c>
      <c r="E445" s="54">
        <f>VLOOKUP(Items[[#This Row],[Item '#]],Saddles!$B$8:$F$1048576, 3, FALSE)</f>
        <v>0</v>
      </c>
      <c r="F445" s="54">
        <f>VLOOKUP(Items[[#This Row],[Item '#]],Saddles!$B$8:$F$1048576, 4, FALSE)</f>
        <v>0</v>
      </c>
      <c r="G445" s="54">
        <f>VLOOKUP(Items[[#This Row],[Item '#]],Saddles!$B$8:$F$1048576, 5, FALSE)</f>
        <v>0</v>
      </c>
      <c r="H445" s="59" t="s">
        <v>84</v>
      </c>
    </row>
    <row r="446" spans="2:8" s="2" customFormat="1" ht="25.5" customHeight="1" x14ac:dyDescent="0.2">
      <c r="B446" s="12"/>
      <c r="C446" s="52">
        <v>439</v>
      </c>
      <c r="D446" s="53" t="s">
        <v>580</v>
      </c>
      <c r="E446" s="54">
        <f>VLOOKUP(Items[[#This Row],[Item '#]],Saddles!$B$8:$F$1048576, 3, FALSE)</f>
        <v>0</v>
      </c>
      <c r="F446" s="54">
        <f>VLOOKUP(Items[[#This Row],[Item '#]],Saddles!$B$8:$F$1048576, 4, FALSE)</f>
        <v>0</v>
      </c>
      <c r="G446" s="54">
        <f>VLOOKUP(Items[[#This Row],[Item '#]],Saddles!$B$8:$F$1048576, 5, FALSE)</f>
        <v>0</v>
      </c>
      <c r="H446" s="59" t="s">
        <v>84</v>
      </c>
    </row>
    <row r="447" spans="2:8" s="2" customFormat="1" ht="25.5" customHeight="1" x14ac:dyDescent="0.2">
      <c r="B447" s="12"/>
      <c r="C447" s="52">
        <v>440</v>
      </c>
      <c r="D447" s="53" t="s">
        <v>659</v>
      </c>
      <c r="E447" s="54">
        <f>VLOOKUP(Items[[#This Row],[Item '#]],Tubing!$B$8:$F$1048576, 3, FALSE)</f>
        <v>0</v>
      </c>
      <c r="F447" s="54">
        <f>VLOOKUP(Items[[#This Row],[Item '#]],Tubing!$B$8:$F$1048576, 4, FALSE)</f>
        <v>0</v>
      </c>
      <c r="G447" s="54">
        <f>VLOOKUP(Items[[#This Row],[Item '#]],Tubing!$B$8:$F$1048576, 5, FALSE)</f>
        <v>0</v>
      </c>
      <c r="H447" s="59" t="s">
        <v>85</v>
      </c>
    </row>
    <row r="448" spans="2:8" s="2" customFormat="1" ht="25.5" customHeight="1" x14ac:dyDescent="0.2">
      <c r="B448" s="12"/>
      <c r="C448" s="52">
        <v>441</v>
      </c>
      <c r="D448" s="53" t="s">
        <v>144</v>
      </c>
      <c r="E448" s="54">
        <f>VLOOKUP(Items[[#This Row],[Item '#]],Tubing!$B$8:$F$1048576, 3, FALSE)</f>
        <v>0</v>
      </c>
      <c r="F448" s="54">
        <f>VLOOKUP(Items[[#This Row],[Item '#]],Tubing!$B$8:$F$1048576, 4, FALSE)</f>
        <v>0</v>
      </c>
      <c r="G448" s="54">
        <f>VLOOKUP(Items[[#This Row],[Item '#]],Tubing!$B$8:$F$1048576, 5, FALSE)</f>
        <v>0</v>
      </c>
      <c r="H448" s="59" t="s">
        <v>85</v>
      </c>
    </row>
    <row r="449" spans="2:8" s="2" customFormat="1" ht="25.5" customHeight="1" x14ac:dyDescent="0.2">
      <c r="B449" s="12"/>
      <c r="C449" s="52">
        <v>442</v>
      </c>
      <c r="D449" s="53" t="s">
        <v>660</v>
      </c>
      <c r="E449" s="54">
        <f>VLOOKUP(Items[[#This Row],[Item '#]],Tubing!$B$8:$F$1048576, 3, FALSE)</f>
        <v>0</v>
      </c>
      <c r="F449" s="54">
        <f>VLOOKUP(Items[[#This Row],[Item '#]],Tubing!$B$8:$F$1048576, 4, FALSE)</f>
        <v>0</v>
      </c>
      <c r="G449" s="54">
        <f>VLOOKUP(Items[[#This Row],[Item '#]],Tubing!$B$8:$F$1048576, 5, FALSE)</f>
        <v>0</v>
      </c>
      <c r="H449" s="59" t="s">
        <v>85</v>
      </c>
    </row>
    <row r="450" spans="2:8" s="2" customFormat="1" ht="25.5" customHeight="1" x14ac:dyDescent="0.2">
      <c r="B450" s="12"/>
      <c r="C450" s="52">
        <v>443</v>
      </c>
      <c r="D450" s="53" t="s">
        <v>185</v>
      </c>
      <c r="E450" s="54">
        <f>VLOOKUP(Items[[#This Row],[Item '#]],Tubing!$B$8:$F$1048576, 3, FALSE)</f>
        <v>0</v>
      </c>
      <c r="F450" s="54">
        <f>VLOOKUP(Items[[#This Row],[Item '#]],Tubing!$B$8:$F$1048576, 4, FALSE)</f>
        <v>0</v>
      </c>
      <c r="G450" s="54">
        <f>VLOOKUP(Items[[#This Row],[Item '#]],Tubing!$B$8:$F$1048576, 5, FALSE)</f>
        <v>0</v>
      </c>
      <c r="H450" s="59" t="s">
        <v>85</v>
      </c>
    </row>
    <row r="451" spans="2:8" s="2" customFormat="1" ht="25.5" customHeight="1" x14ac:dyDescent="0.2">
      <c r="B451" s="12"/>
      <c r="C451" s="52">
        <v>444</v>
      </c>
      <c r="D451" s="53" t="s">
        <v>661</v>
      </c>
      <c r="E451" s="54">
        <f>VLOOKUP(Items[[#This Row],[Item '#]],Tubing!$B$8:$F$1048576, 3, FALSE)</f>
        <v>0</v>
      </c>
      <c r="F451" s="54">
        <f>VLOOKUP(Items[[#This Row],[Item '#]],Tubing!$B$8:$F$1048576, 4, FALSE)</f>
        <v>0</v>
      </c>
      <c r="G451" s="54">
        <f>VLOOKUP(Items[[#This Row],[Item '#]],Tubing!$B$8:$F$1048576, 5, FALSE)</f>
        <v>0</v>
      </c>
      <c r="H451" s="59" t="s">
        <v>85</v>
      </c>
    </row>
    <row r="452" spans="2:8" s="2" customFormat="1" ht="25.5" customHeight="1" x14ac:dyDescent="0.2">
      <c r="B452" s="12"/>
      <c r="C452" s="52">
        <v>445</v>
      </c>
      <c r="D452" s="53" t="s">
        <v>186</v>
      </c>
      <c r="E452" s="54">
        <f>VLOOKUP(Items[[#This Row],[Item '#]],Tubing!$B$8:$F$1048576, 3, FALSE)</f>
        <v>0</v>
      </c>
      <c r="F452" s="54">
        <f>VLOOKUP(Items[[#This Row],[Item '#]],Tubing!$B$8:$F$1048576, 4, FALSE)</f>
        <v>0</v>
      </c>
      <c r="G452" s="54">
        <f>VLOOKUP(Items[[#This Row],[Item '#]],Tubing!$B$8:$F$1048576, 5, FALSE)</f>
        <v>0</v>
      </c>
      <c r="H452" s="59" t="s">
        <v>85</v>
      </c>
    </row>
    <row r="453" spans="2:8" s="2" customFormat="1" ht="25.5" customHeight="1" x14ac:dyDescent="0.2">
      <c r="B453" s="12"/>
      <c r="C453" s="52">
        <v>446</v>
      </c>
      <c r="D453" s="53" t="s">
        <v>662</v>
      </c>
      <c r="E453" s="54">
        <f>VLOOKUP(Items[[#This Row],[Item '#]],Tubing!$B$8:$F$1048576, 3, FALSE)</f>
        <v>0</v>
      </c>
      <c r="F453" s="54">
        <f>VLOOKUP(Items[[#This Row],[Item '#]],Tubing!$B$8:$F$1048576, 4, FALSE)</f>
        <v>0</v>
      </c>
      <c r="G453" s="54">
        <f>VLOOKUP(Items[[#This Row],[Item '#]],Tubing!$B$8:$F$1048576, 5, FALSE)</f>
        <v>0</v>
      </c>
      <c r="H453" s="59" t="s">
        <v>85</v>
      </c>
    </row>
    <row r="454" spans="2:8" s="2" customFormat="1" ht="25.5" customHeight="1" x14ac:dyDescent="0.2">
      <c r="B454" s="12"/>
      <c r="C454" s="52">
        <v>447</v>
      </c>
      <c r="D454" s="53" t="s">
        <v>145</v>
      </c>
      <c r="E454" s="54">
        <f>VLOOKUP(Items[[#This Row],[Item '#]],Tubing!$B$8:$F$1048576, 3, FALSE)</f>
        <v>0</v>
      </c>
      <c r="F454" s="54">
        <f>VLOOKUP(Items[[#This Row],[Item '#]],Tubing!$B$8:$F$1048576, 4, FALSE)</f>
        <v>0</v>
      </c>
      <c r="G454" s="54">
        <f>VLOOKUP(Items[[#This Row],[Item '#]],Tubing!$B$8:$F$1048576, 5, FALSE)</f>
        <v>0</v>
      </c>
      <c r="H454" s="59" t="s">
        <v>85</v>
      </c>
    </row>
    <row r="455" spans="2:8" s="2" customFormat="1" ht="25.5" customHeight="1" x14ac:dyDescent="0.2">
      <c r="B455" s="12"/>
      <c r="C455" s="52">
        <v>448</v>
      </c>
      <c r="D455" s="53" t="s">
        <v>663</v>
      </c>
      <c r="E455" s="54">
        <f>VLOOKUP(Items[[#This Row],[Item '#]],Tubing!$B$8:$F$1048576, 3, FALSE)</f>
        <v>0</v>
      </c>
      <c r="F455" s="54">
        <f>VLOOKUP(Items[[#This Row],[Item '#]],Tubing!$B$8:$F$1048576, 4, FALSE)</f>
        <v>0</v>
      </c>
      <c r="G455" s="54">
        <f>VLOOKUP(Items[[#This Row],[Item '#]],Tubing!$B$8:$F$1048576, 5, FALSE)</f>
        <v>0</v>
      </c>
      <c r="H455" s="59" t="s">
        <v>85</v>
      </c>
    </row>
    <row r="456" spans="2:8" s="2" customFormat="1" ht="25.5" customHeight="1" x14ac:dyDescent="0.2">
      <c r="B456" s="12"/>
      <c r="C456" s="52">
        <v>449</v>
      </c>
      <c r="D456" s="53" t="s">
        <v>187</v>
      </c>
      <c r="E456" s="54">
        <f>VLOOKUP(Items[[#This Row],[Item '#]],Tubing!$B$8:$F$1048576, 3, FALSE)</f>
        <v>0</v>
      </c>
      <c r="F456" s="54">
        <f>VLOOKUP(Items[[#This Row],[Item '#]],Tubing!$B$8:$F$1048576, 4, FALSE)</f>
        <v>0</v>
      </c>
      <c r="G456" s="54">
        <f>VLOOKUP(Items[[#This Row],[Item '#]],Tubing!$B$8:$F$1048576, 5, FALSE)</f>
        <v>0</v>
      </c>
      <c r="H456" s="59" t="s">
        <v>85</v>
      </c>
    </row>
    <row r="457" spans="2:8" s="2" customFormat="1" ht="25.5" customHeight="1" x14ac:dyDescent="0.2">
      <c r="B457" s="12"/>
      <c r="C457" s="52">
        <v>450</v>
      </c>
      <c r="D457" s="53" t="s">
        <v>57</v>
      </c>
      <c r="E457" s="54">
        <f>VLOOKUP(Items[[#This Row],[Item '#]],'Valve Box Material'!$B$8:$F$1048576, 3, FALSE)</f>
        <v>0</v>
      </c>
      <c r="F457" s="54">
        <f>VLOOKUP(Items[[#This Row],[Item '#]],'Valve Box Material'!$B$8:$F$1048576, 4, FALSE)</f>
        <v>0</v>
      </c>
      <c r="G457" s="54">
        <f>VLOOKUP(Items[[#This Row],[Item '#]],'Valve Box Material'!$B$8:$F$1048576, 5, FALSE)</f>
        <v>0</v>
      </c>
      <c r="H457" s="59" t="s">
        <v>91</v>
      </c>
    </row>
    <row r="458" spans="2:8" s="2" customFormat="1" ht="25.5" customHeight="1" x14ac:dyDescent="0.2">
      <c r="B458" s="12" t="s">
        <v>451</v>
      </c>
      <c r="C458" s="52">
        <v>451</v>
      </c>
      <c r="D458" s="53" t="s">
        <v>452</v>
      </c>
      <c r="E458" s="54">
        <f>VLOOKUP(Items[[#This Row],[Item '#]],'Valve Box Material'!$B$8:$F$1048576, 3, FALSE)</f>
        <v>0</v>
      </c>
      <c r="F458" s="54">
        <f>VLOOKUP(Items[[#This Row],[Item '#]],'Valve Box Material'!$B$8:$F$1048576, 4, FALSE)</f>
        <v>0</v>
      </c>
      <c r="G458" s="54">
        <f>VLOOKUP(Items[[#This Row],[Item '#]],'Valve Box Material'!$B$8:$F$1048576, 5, FALSE)</f>
        <v>0</v>
      </c>
      <c r="H458" s="59" t="s">
        <v>91</v>
      </c>
    </row>
    <row r="459" spans="2:8" s="2" customFormat="1" ht="25.5" customHeight="1" x14ac:dyDescent="0.2">
      <c r="B459" s="12"/>
      <c r="C459" s="52">
        <v>452</v>
      </c>
      <c r="D459" s="53" t="s">
        <v>60</v>
      </c>
      <c r="E459" s="54">
        <f>VLOOKUP(Items[[#This Row],[Item '#]],'Valve Box Material'!$B$8:$F$1048576, 3, FALSE)</f>
        <v>0</v>
      </c>
      <c r="F459" s="54">
        <f>VLOOKUP(Items[[#This Row],[Item '#]],'Valve Box Material'!$B$8:$F$1048576, 4, FALSE)</f>
        <v>0</v>
      </c>
      <c r="G459" s="54">
        <f>VLOOKUP(Items[[#This Row],[Item '#]],'Valve Box Material'!$B$8:$F$1048576, 5, FALSE)</f>
        <v>0</v>
      </c>
      <c r="H459" s="59" t="s">
        <v>91</v>
      </c>
    </row>
    <row r="460" spans="2:8" s="2" customFormat="1" ht="25.5" customHeight="1" x14ac:dyDescent="0.2">
      <c r="B460" s="12"/>
      <c r="C460" s="52">
        <v>453</v>
      </c>
      <c r="D460" s="53" t="s">
        <v>59</v>
      </c>
      <c r="E460" s="54">
        <f>VLOOKUP(Items[[#This Row],[Item '#]],'Valve Box Material'!$B$8:$F$1048576, 3, FALSE)</f>
        <v>0</v>
      </c>
      <c r="F460" s="54">
        <f>VLOOKUP(Items[[#This Row],[Item '#]],'Valve Box Material'!$B$8:$F$1048576, 4, FALSE)</f>
        <v>0</v>
      </c>
      <c r="G460" s="54">
        <f>VLOOKUP(Items[[#This Row],[Item '#]],'Valve Box Material'!$B$8:$F$1048576, 5, FALSE)</f>
        <v>0</v>
      </c>
      <c r="H460" s="59" t="s">
        <v>91</v>
      </c>
    </row>
    <row r="461" spans="2:8" s="2" customFormat="1" ht="25.5" customHeight="1" x14ac:dyDescent="0.2">
      <c r="B461" s="12"/>
      <c r="C461" s="52">
        <v>454</v>
      </c>
      <c r="D461" s="53" t="s">
        <v>55</v>
      </c>
      <c r="E461" s="54">
        <f>VLOOKUP(Items[[#This Row],[Item '#]],'Valve Box Material'!$B$8:$F$1048576, 3, FALSE)</f>
        <v>0</v>
      </c>
      <c r="F461" s="54">
        <f>VLOOKUP(Items[[#This Row],[Item '#]],'Valve Box Material'!$B$8:$F$1048576, 4, FALSE)</f>
        <v>0</v>
      </c>
      <c r="G461" s="54">
        <f>VLOOKUP(Items[[#This Row],[Item '#]],'Valve Box Material'!$B$8:$F$1048576, 5, FALSE)</f>
        <v>0</v>
      </c>
      <c r="H461" s="59" t="s">
        <v>91</v>
      </c>
    </row>
    <row r="462" spans="2:8" s="2" customFormat="1" ht="25.5" customHeight="1" x14ac:dyDescent="0.2">
      <c r="B462" s="12"/>
      <c r="C462" s="52">
        <v>455</v>
      </c>
      <c r="D462" s="53" t="s">
        <v>56</v>
      </c>
      <c r="E462" s="54">
        <f>VLOOKUP(Items[[#This Row],[Item '#]],'Valve Box Material'!$B$8:$F$1048576, 3, FALSE)</f>
        <v>0</v>
      </c>
      <c r="F462" s="54">
        <f>VLOOKUP(Items[[#This Row],[Item '#]],'Valve Box Material'!$B$8:$F$1048576, 4, FALSE)</f>
        <v>0</v>
      </c>
      <c r="G462" s="54">
        <f>VLOOKUP(Items[[#This Row],[Item '#]],'Valve Box Material'!$B$8:$F$1048576, 5, FALSE)</f>
        <v>0</v>
      </c>
      <c r="H462" s="59" t="s">
        <v>91</v>
      </c>
    </row>
    <row r="463" spans="2:8" s="2" customFormat="1" ht="25.5" customHeight="1" x14ac:dyDescent="0.2">
      <c r="B463" s="12"/>
      <c r="C463" s="52">
        <v>456</v>
      </c>
      <c r="D463" s="53" t="s">
        <v>159</v>
      </c>
      <c r="E463" s="54">
        <f>VLOOKUP(Items[[#This Row],[Item '#]],'Valve Box Material'!$B$8:$F$1048576, 3, FALSE)</f>
        <v>0</v>
      </c>
      <c r="F463" s="54">
        <f>VLOOKUP(Items[[#This Row],[Item '#]],'Valve Box Material'!$B$8:$F$1048576, 4, FALSE)</f>
        <v>0</v>
      </c>
      <c r="G463" s="54">
        <f>VLOOKUP(Items[[#This Row],[Item '#]],'Valve Box Material'!$B$8:$F$1048576, 5, FALSE)</f>
        <v>0</v>
      </c>
      <c r="H463" s="59" t="s">
        <v>91</v>
      </c>
    </row>
    <row r="464" spans="2:8" s="2" customFormat="1" ht="25.5" customHeight="1" x14ac:dyDescent="0.2">
      <c r="B464" s="12" t="s">
        <v>453</v>
      </c>
      <c r="C464" s="52">
        <v>457</v>
      </c>
      <c r="D464" s="53" t="s">
        <v>454</v>
      </c>
      <c r="E464" s="54">
        <f>VLOOKUP(Items[[#This Row],[Item '#]],'Valve Box Material'!$B$8:$F$1048576, 3, FALSE)</f>
        <v>0</v>
      </c>
      <c r="F464" s="54">
        <f>VLOOKUP(Items[[#This Row],[Item '#]],'Valve Box Material'!$B$8:$F$1048576, 4, FALSE)</f>
        <v>0</v>
      </c>
      <c r="G464" s="54">
        <f>VLOOKUP(Items[[#This Row],[Item '#]],'Valve Box Material'!$B$8:$F$1048576, 5, FALSE)</f>
        <v>0</v>
      </c>
      <c r="H464" s="59" t="s">
        <v>91</v>
      </c>
    </row>
    <row r="465" spans="2:8" s="2" customFormat="1" ht="25.5" customHeight="1" x14ac:dyDescent="0.2">
      <c r="B465" s="12" t="s">
        <v>199</v>
      </c>
      <c r="C465" s="52">
        <v>458</v>
      </c>
      <c r="D465" s="53" t="s">
        <v>200</v>
      </c>
      <c r="E465" s="54">
        <f>VLOOKUP(Items[[#This Row],[Item '#]],Valves!$B$8:$F$1048576, 3, FALSE)</f>
        <v>0</v>
      </c>
      <c r="F465" s="54">
        <f>VLOOKUP(Items[[#This Row],[Item '#]],Valves!$B$8:$F$1048576, 4, FALSE)</f>
        <v>0</v>
      </c>
      <c r="G465" s="54">
        <f>VLOOKUP(Items[[#This Row],[Item '#]],Valves!$B$8:$F$1048576, 5, FALSE)</f>
        <v>0</v>
      </c>
      <c r="H465" s="59" t="s">
        <v>83</v>
      </c>
    </row>
    <row r="466" spans="2:8" s="2" customFormat="1" ht="25.5" customHeight="1" x14ac:dyDescent="0.2">
      <c r="B466" s="12"/>
      <c r="C466" s="52">
        <v>459</v>
      </c>
      <c r="D466" s="53" t="s">
        <v>146</v>
      </c>
      <c r="E466" s="54">
        <f>VLOOKUP(Items[[#This Row],[Item '#]],Valves!$B$8:$F$1048576, 3, FALSE)</f>
        <v>0</v>
      </c>
      <c r="F466" s="54">
        <f>VLOOKUP(Items[[#This Row],[Item '#]],Valves!$B$8:$F$1048576, 4, FALSE)</f>
        <v>0</v>
      </c>
      <c r="G466" s="54">
        <f>VLOOKUP(Items[[#This Row],[Item '#]],Valves!$B$8:$F$1048576, 5, FALSE)</f>
        <v>0</v>
      </c>
      <c r="H466" s="59" t="s">
        <v>83</v>
      </c>
    </row>
    <row r="467" spans="2:8" s="2" customFormat="1" ht="25.5" customHeight="1" x14ac:dyDescent="0.2">
      <c r="B467" s="12"/>
      <c r="C467" s="52">
        <v>460</v>
      </c>
      <c r="D467" s="53" t="s">
        <v>147</v>
      </c>
      <c r="E467" s="54">
        <f>VLOOKUP(Items[[#This Row],[Item '#]],Valves!$B$8:$F$1048576, 3, FALSE)</f>
        <v>0</v>
      </c>
      <c r="F467" s="54">
        <f>VLOOKUP(Items[[#This Row],[Item '#]],Valves!$B$8:$F$1048576, 4, FALSE)</f>
        <v>0</v>
      </c>
      <c r="G467" s="54">
        <f>VLOOKUP(Items[[#This Row],[Item '#]],Valves!$B$8:$F$1048576, 5, FALSE)</f>
        <v>0</v>
      </c>
      <c r="H467" s="59" t="s">
        <v>83</v>
      </c>
    </row>
    <row r="468" spans="2:8" s="2" customFormat="1" ht="25.5" customHeight="1" x14ac:dyDescent="0.2">
      <c r="B468" s="12"/>
      <c r="C468" s="52">
        <v>461</v>
      </c>
      <c r="D468" s="53" t="s">
        <v>654</v>
      </c>
      <c r="E468" s="54">
        <f>VLOOKUP(Items[[#This Row],[Item '#]],Valves!$B$8:$F$1048576, 3, FALSE)</f>
        <v>0</v>
      </c>
      <c r="F468" s="54">
        <f>VLOOKUP(Items[[#This Row],[Item '#]],Valves!$B$8:$F$1048576, 4, FALSE)</f>
        <v>0</v>
      </c>
      <c r="G468" s="54">
        <f>VLOOKUP(Items[[#This Row],[Item '#]],Valves!$B$8:$F$1048576, 5, FALSE)</f>
        <v>0</v>
      </c>
      <c r="H468" s="59" t="s">
        <v>83</v>
      </c>
    </row>
    <row r="469" spans="2:8" s="2" customFormat="1" ht="25.5" customHeight="1" x14ac:dyDescent="0.2">
      <c r="B469" s="12"/>
      <c r="C469" s="52">
        <v>462</v>
      </c>
      <c r="D469" s="53" t="s">
        <v>148</v>
      </c>
      <c r="E469" s="54">
        <f>VLOOKUP(Items[[#This Row],[Item '#]],Valves!$B$8:$F$1048576, 3, FALSE)</f>
        <v>0</v>
      </c>
      <c r="F469" s="54">
        <f>VLOOKUP(Items[[#This Row],[Item '#]],Valves!$B$8:$F$1048576, 4, FALSE)</f>
        <v>0</v>
      </c>
      <c r="G469" s="54">
        <f>VLOOKUP(Items[[#This Row],[Item '#]],Valves!$B$8:$F$1048576, 5, FALSE)</f>
        <v>0</v>
      </c>
      <c r="H469" s="59" t="s">
        <v>83</v>
      </c>
    </row>
    <row r="470" spans="2:8" s="2" customFormat="1" ht="25.5" customHeight="1" x14ac:dyDescent="0.2">
      <c r="B470" s="12"/>
      <c r="C470" s="52">
        <v>463</v>
      </c>
      <c r="D470" s="53" t="s">
        <v>156</v>
      </c>
      <c r="E470" s="54">
        <f>VLOOKUP(Items[[#This Row],[Item '#]],Valves!$B$8:$F$1048576, 3, FALSE)</f>
        <v>0</v>
      </c>
      <c r="F470" s="54">
        <f>VLOOKUP(Items[[#This Row],[Item '#]],Valves!$B$8:$F$1048576, 4, FALSE)</f>
        <v>0</v>
      </c>
      <c r="G470" s="54">
        <f>VLOOKUP(Items[[#This Row],[Item '#]],Valves!$B$8:$F$1048576, 5, FALSE)</f>
        <v>0</v>
      </c>
      <c r="H470" s="59" t="s">
        <v>83</v>
      </c>
    </row>
    <row r="471" spans="2:8" s="2" customFormat="1" ht="25.5" customHeight="1" x14ac:dyDescent="0.2">
      <c r="B471" s="12"/>
      <c r="C471" s="52">
        <v>464</v>
      </c>
      <c r="D471" s="53" t="s">
        <v>581</v>
      </c>
      <c r="E471" s="54">
        <f>VLOOKUP(Items[[#This Row],[Item '#]],Valves!$B$8:$F$1048576, 3, FALSE)</f>
        <v>0</v>
      </c>
      <c r="F471" s="54">
        <f>VLOOKUP(Items[[#This Row],[Item '#]],Valves!$B$8:$F$1048576, 4, FALSE)</f>
        <v>0</v>
      </c>
      <c r="G471" s="54">
        <f>VLOOKUP(Items[[#This Row],[Item '#]],Valves!$B$8:$F$1048576, 5, FALSE)</f>
        <v>0</v>
      </c>
      <c r="H471" s="59" t="s">
        <v>83</v>
      </c>
    </row>
    <row r="472" spans="2:8" s="2" customFormat="1" ht="25.5" customHeight="1" x14ac:dyDescent="0.2">
      <c r="B472" s="12"/>
      <c r="C472" s="52">
        <v>465</v>
      </c>
      <c r="D472" s="53" t="s">
        <v>118</v>
      </c>
      <c r="E472" s="54">
        <f>VLOOKUP(Items[[#This Row],[Item '#]],Valves!$B$8:$F$1048576, 3, FALSE)</f>
        <v>0</v>
      </c>
      <c r="F472" s="54">
        <f>VLOOKUP(Items[[#This Row],[Item '#]],Valves!$B$8:$F$1048576, 4, FALSE)</f>
        <v>0</v>
      </c>
      <c r="G472" s="54">
        <f>VLOOKUP(Items[[#This Row],[Item '#]],Valves!$B$8:$F$1048576, 5, FALSE)</f>
        <v>0</v>
      </c>
      <c r="H472" s="59" t="s">
        <v>83</v>
      </c>
    </row>
    <row r="473" spans="2:8" s="2" customFormat="1" ht="25.5" customHeight="1" x14ac:dyDescent="0.2">
      <c r="B473" s="12"/>
      <c r="C473" s="52">
        <v>466</v>
      </c>
      <c r="D473" s="53" t="s">
        <v>149</v>
      </c>
      <c r="E473" s="54">
        <f>VLOOKUP(Items[[#This Row],[Item '#]],Valves!$B$8:$F$1048576, 3, FALSE)</f>
        <v>0</v>
      </c>
      <c r="F473" s="54">
        <f>VLOOKUP(Items[[#This Row],[Item '#]],Valves!$B$8:$F$1048576, 4, FALSE)</f>
        <v>0</v>
      </c>
      <c r="G473" s="54">
        <f>VLOOKUP(Items[[#This Row],[Item '#]],Valves!$B$8:$F$1048576, 5, FALSE)</f>
        <v>0</v>
      </c>
      <c r="H473" s="59" t="s">
        <v>83</v>
      </c>
    </row>
    <row r="474" spans="2:8" s="2" customFormat="1" ht="25.5" customHeight="1" x14ac:dyDescent="0.2">
      <c r="B474" s="12"/>
      <c r="C474" s="52">
        <v>467</v>
      </c>
      <c r="D474" s="53" t="s">
        <v>117</v>
      </c>
      <c r="E474" s="54">
        <f>VLOOKUP(Items[[#This Row],[Item '#]],Valves!$B$8:$F$1048576, 3, FALSE)</f>
        <v>0</v>
      </c>
      <c r="F474" s="54">
        <f>VLOOKUP(Items[[#This Row],[Item '#]],Valves!$B$8:$F$1048576, 4, FALSE)</f>
        <v>0</v>
      </c>
      <c r="G474" s="54">
        <f>VLOOKUP(Items[[#This Row],[Item '#]],Valves!$B$8:$F$1048576, 5, FALSE)</f>
        <v>0</v>
      </c>
      <c r="H474" s="59" t="s">
        <v>83</v>
      </c>
    </row>
    <row r="475" spans="2:8" s="2" customFormat="1" ht="25.5" customHeight="1" x14ac:dyDescent="0.2">
      <c r="B475" s="12"/>
      <c r="C475" s="52">
        <v>468</v>
      </c>
      <c r="D475" s="53" t="s">
        <v>653</v>
      </c>
      <c r="E475" s="54">
        <f>VLOOKUP(Items[[#This Row],[Item '#]],Valves!$B$8:$F$1048576, 3, FALSE)</f>
        <v>0</v>
      </c>
      <c r="F475" s="54">
        <f>VLOOKUP(Items[[#This Row],[Item '#]],Valves!$B$8:$F$1048576, 4, FALSE)</f>
        <v>0</v>
      </c>
      <c r="G475" s="54">
        <f>VLOOKUP(Items[[#This Row],[Item '#]],Valves!$B$8:$F$1048576, 5, FALSE)</f>
        <v>0</v>
      </c>
      <c r="H475" s="59" t="s">
        <v>83</v>
      </c>
    </row>
    <row r="476" spans="2:8" s="2" customFormat="1" ht="25.5" customHeight="1" x14ac:dyDescent="0.2">
      <c r="B476" s="12"/>
      <c r="C476" s="52">
        <v>469</v>
      </c>
      <c r="D476" s="53" t="s">
        <v>150</v>
      </c>
      <c r="E476" s="54">
        <f>VLOOKUP(Items[[#This Row],[Item '#]],Valves!$B$8:$F$1048576, 3, FALSE)</f>
        <v>0</v>
      </c>
      <c r="F476" s="54">
        <f>VLOOKUP(Items[[#This Row],[Item '#]],Valves!$B$8:$F$1048576, 4, FALSE)</f>
        <v>0</v>
      </c>
      <c r="G476" s="54">
        <f>VLOOKUP(Items[[#This Row],[Item '#]],Valves!$B$8:$F$1048576, 5, FALSE)</f>
        <v>0</v>
      </c>
      <c r="H476" s="59" t="s">
        <v>83</v>
      </c>
    </row>
    <row r="477" spans="2:8" s="2" customFormat="1" ht="25.5" customHeight="1" x14ac:dyDescent="0.2">
      <c r="B477" s="12"/>
      <c r="C477" s="52">
        <v>470</v>
      </c>
      <c r="D477" s="53" t="s">
        <v>151</v>
      </c>
      <c r="E477" s="54">
        <f>VLOOKUP(Items[[#This Row],[Item '#]],Valves!$B$8:$F$1048576, 3, FALSE)</f>
        <v>0</v>
      </c>
      <c r="F477" s="54">
        <f>VLOOKUP(Items[[#This Row],[Item '#]],Valves!$B$8:$F$1048576, 4, FALSE)</f>
        <v>0</v>
      </c>
      <c r="G477" s="54">
        <f>VLOOKUP(Items[[#This Row],[Item '#]],Valves!$B$8:$F$1048576, 5, FALSE)</f>
        <v>0</v>
      </c>
      <c r="H477" s="59" t="s">
        <v>83</v>
      </c>
    </row>
    <row r="478" spans="2:8" s="2" customFormat="1" ht="25.5" customHeight="1" x14ac:dyDescent="0.2">
      <c r="B478" s="12"/>
      <c r="C478" s="52">
        <v>471</v>
      </c>
      <c r="D478" s="53" t="s">
        <v>152</v>
      </c>
      <c r="E478" s="54">
        <f>VLOOKUP(Items[[#This Row],[Item '#]],Valves!$B$8:$F$1048576, 3, FALSE)</f>
        <v>0</v>
      </c>
      <c r="F478" s="54">
        <f>VLOOKUP(Items[[#This Row],[Item '#]],Valves!$B$8:$F$1048576, 4, FALSE)</f>
        <v>0</v>
      </c>
      <c r="G478" s="54">
        <f>VLOOKUP(Items[[#This Row],[Item '#]],Valves!$B$8:$F$1048576, 5, FALSE)</f>
        <v>0</v>
      </c>
      <c r="H478" s="59" t="s">
        <v>83</v>
      </c>
    </row>
    <row r="479" spans="2:8" s="2" customFormat="1" ht="25.5" customHeight="1" x14ac:dyDescent="0.2">
      <c r="B479" s="12"/>
      <c r="C479" s="52">
        <v>472</v>
      </c>
      <c r="D479" s="53" t="s">
        <v>153</v>
      </c>
      <c r="E479" s="54">
        <f>VLOOKUP(Items[[#This Row],[Item '#]],Valves!$B$8:$F$1048576, 3, FALSE)</f>
        <v>0</v>
      </c>
      <c r="F479" s="54">
        <f>VLOOKUP(Items[[#This Row],[Item '#]],Valves!$B$8:$F$1048576, 4, FALSE)</f>
        <v>0</v>
      </c>
      <c r="G479" s="54">
        <f>VLOOKUP(Items[[#This Row],[Item '#]],Valves!$B$8:$F$1048576, 5, FALSE)</f>
        <v>0</v>
      </c>
      <c r="H479" s="59" t="s">
        <v>83</v>
      </c>
    </row>
    <row r="480" spans="2:8" s="2" customFormat="1" ht="25.5" customHeight="1" x14ac:dyDescent="0.2">
      <c r="B480" s="12"/>
      <c r="C480" s="52">
        <v>473</v>
      </c>
      <c r="D480" s="53" t="s">
        <v>658</v>
      </c>
      <c r="E480" s="54">
        <f>VLOOKUP(Items[[#This Row],[Item '#]],Valves!$B$8:$F$1048576, 3, FALSE)</f>
        <v>0</v>
      </c>
      <c r="F480" s="54">
        <f>VLOOKUP(Items[[#This Row],[Item '#]],Valves!$B$8:$F$1048576, 4, FALSE)</f>
        <v>0</v>
      </c>
      <c r="G480" s="54">
        <f>VLOOKUP(Items[[#This Row],[Item '#]],Valves!$B$8:$F$1048576, 5, FALSE)</f>
        <v>0</v>
      </c>
      <c r="H480" s="59" t="s">
        <v>83</v>
      </c>
    </row>
    <row r="481" spans="2:8" s="2" customFormat="1" ht="25.5" customHeight="1" x14ac:dyDescent="0.2">
      <c r="B481" s="12"/>
      <c r="C481" s="52">
        <v>474</v>
      </c>
      <c r="D481" s="53" t="s">
        <v>655</v>
      </c>
      <c r="E481" s="54">
        <f>VLOOKUP(Items[[#This Row],[Item '#]],Valves!$B$8:$F$1048576, 3, FALSE)</f>
        <v>0</v>
      </c>
      <c r="F481" s="54">
        <f>VLOOKUP(Items[[#This Row],[Item '#]],Valves!$B$8:$F$1048576, 4, FALSE)</f>
        <v>0</v>
      </c>
      <c r="G481" s="54">
        <f>VLOOKUP(Items[[#This Row],[Item '#]],Valves!$B$8:$F$1048576, 5, FALSE)</f>
        <v>0</v>
      </c>
      <c r="H481" s="59" t="s">
        <v>83</v>
      </c>
    </row>
    <row r="482" spans="2:8" s="2" customFormat="1" ht="25.5" customHeight="1" x14ac:dyDescent="0.2">
      <c r="B482" s="12"/>
      <c r="C482" s="52">
        <v>475</v>
      </c>
      <c r="D482" s="53" t="s">
        <v>154</v>
      </c>
      <c r="E482" s="54">
        <f>VLOOKUP(Items[[#This Row],[Item '#]],Valves!$B$8:$F$1048576, 3, FALSE)</f>
        <v>0</v>
      </c>
      <c r="F482" s="54">
        <f>VLOOKUP(Items[[#This Row],[Item '#]],Valves!$B$8:$F$1048576, 4, FALSE)</f>
        <v>0</v>
      </c>
      <c r="G482" s="54">
        <f>VLOOKUP(Items[[#This Row],[Item '#]],Valves!$B$8:$F$1048576, 5, FALSE)</f>
        <v>0</v>
      </c>
      <c r="H482" s="59" t="s">
        <v>83</v>
      </c>
    </row>
    <row r="483" spans="2:8" s="2" customFormat="1" ht="25.5" customHeight="1" x14ac:dyDescent="0.2">
      <c r="B483" s="12"/>
      <c r="C483" s="52">
        <v>476</v>
      </c>
      <c r="D483" s="53" t="s">
        <v>155</v>
      </c>
      <c r="E483" s="54">
        <f>VLOOKUP(Items[[#This Row],[Item '#]],Valves!$B$8:$F$1048576, 3, FALSE)</f>
        <v>0</v>
      </c>
      <c r="F483" s="54">
        <f>VLOOKUP(Items[[#This Row],[Item '#]],Valves!$B$8:$F$1048576, 4, FALSE)</f>
        <v>0</v>
      </c>
      <c r="G483" s="54">
        <f>VLOOKUP(Items[[#This Row],[Item '#]],Valves!$B$8:$F$1048576, 5, FALSE)</f>
        <v>0</v>
      </c>
      <c r="H483" s="59" t="s">
        <v>83</v>
      </c>
    </row>
    <row r="484" spans="2:8" s="2" customFormat="1" ht="25.5" customHeight="1" x14ac:dyDescent="0.2">
      <c r="B484" s="12"/>
      <c r="C484" s="52">
        <v>477</v>
      </c>
      <c r="D484" s="53" t="s">
        <v>657</v>
      </c>
      <c r="E484" s="54">
        <f>VLOOKUP(Items[[#This Row],[Item '#]],Valves!$B$8:$F$1048576, 3, FALSE)</f>
        <v>0</v>
      </c>
      <c r="F484" s="54">
        <f>VLOOKUP(Items[[#This Row],[Item '#]],Valves!$B$8:$F$1048576, 4, FALSE)</f>
        <v>0</v>
      </c>
      <c r="G484" s="54">
        <f>VLOOKUP(Items[[#This Row],[Item '#]],Valves!$B$8:$F$1048576, 5, FALSE)</f>
        <v>0</v>
      </c>
      <c r="H484" s="59" t="s">
        <v>83</v>
      </c>
    </row>
    <row r="485" spans="2:8" s="2" customFormat="1" ht="25.5" customHeight="1" x14ac:dyDescent="0.2">
      <c r="B485" s="12"/>
      <c r="C485" s="52">
        <v>478</v>
      </c>
      <c r="D485" s="53" t="s">
        <v>656</v>
      </c>
      <c r="E485" s="54">
        <f>VLOOKUP(Items[[#This Row],[Item '#]],Valves!$B$8:$F$1048576, 3, FALSE)</f>
        <v>0</v>
      </c>
      <c r="F485" s="54">
        <f>VLOOKUP(Items[[#This Row],[Item '#]],Valves!$B$8:$F$1048576, 4, FALSE)</f>
        <v>0</v>
      </c>
      <c r="G485" s="54">
        <f>VLOOKUP(Items[[#This Row],[Item '#]],Valves!$B$8:$F$1048576, 5, FALSE)</f>
        <v>0</v>
      </c>
      <c r="H485" s="59" t="s">
        <v>83</v>
      </c>
    </row>
    <row r="486" spans="2:8" s="2" customFormat="1" ht="25.5" customHeight="1" x14ac:dyDescent="0.2">
      <c r="B486" s="12"/>
      <c r="C486" s="52">
        <v>479</v>
      </c>
      <c r="D486" s="53" t="s">
        <v>64</v>
      </c>
      <c r="E486" s="54">
        <f>VLOOKUP(Items[[#This Row],[Item '#]],Valves!$B$8:$F$1048576, 3, FALSE)</f>
        <v>0</v>
      </c>
      <c r="F486" s="54">
        <f>VLOOKUP(Items[[#This Row],[Item '#]],Valves!$B$8:$F$1048576, 4, FALSE)</f>
        <v>0</v>
      </c>
      <c r="G486" s="54">
        <f>VLOOKUP(Items[[#This Row],[Item '#]],Valves!$B$8:$F$1048576, 5, FALSE)</f>
        <v>0</v>
      </c>
      <c r="H486" s="59" t="s">
        <v>83</v>
      </c>
    </row>
    <row r="487" spans="2:8" s="2" customFormat="1" ht="25.5" customHeight="1" x14ac:dyDescent="0.2">
      <c r="B487" s="12"/>
      <c r="C487" s="52">
        <v>480</v>
      </c>
      <c r="D487" s="53" t="s">
        <v>173</v>
      </c>
      <c r="E487" s="54">
        <f>VLOOKUP(Items[[#This Row],[Item '#]],Valves!$B$8:$F$1048576, 3, FALSE)</f>
        <v>0</v>
      </c>
      <c r="F487" s="54">
        <f>VLOOKUP(Items[[#This Row],[Item '#]],Valves!$B$8:$F$1048576, 4, FALSE)</f>
        <v>0</v>
      </c>
      <c r="G487" s="54">
        <f>VLOOKUP(Items[[#This Row],[Item '#]],Valves!$B$8:$F$1048576, 5, FALSE)</f>
        <v>0</v>
      </c>
      <c r="H487" s="59" t="s">
        <v>83</v>
      </c>
    </row>
    <row r="488" spans="2:8" s="2" customFormat="1" ht="25.5" customHeight="1" x14ac:dyDescent="0.2">
      <c r="B488" s="12"/>
      <c r="C488" s="52">
        <v>481</v>
      </c>
      <c r="D488" s="53" t="s">
        <v>174</v>
      </c>
      <c r="E488" s="54">
        <f>VLOOKUP(Items[[#This Row],[Item '#]],Valves!$B$8:$F$1048576, 3, FALSE)</f>
        <v>0</v>
      </c>
      <c r="F488" s="54">
        <f>VLOOKUP(Items[[#This Row],[Item '#]],Valves!$B$8:$F$1048576, 4, FALSE)</f>
        <v>0</v>
      </c>
      <c r="G488" s="54">
        <f>VLOOKUP(Items[[#This Row],[Item '#]],Valves!$B$8:$F$1048576, 5, FALSE)</f>
        <v>0</v>
      </c>
      <c r="H488" s="59" t="s">
        <v>83</v>
      </c>
    </row>
    <row r="489" spans="2:8" s="2" customFormat="1" ht="25.5" customHeight="1" x14ac:dyDescent="0.2">
      <c r="B489" s="12"/>
      <c r="C489" s="52">
        <v>482</v>
      </c>
      <c r="D489" s="53" t="s">
        <v>175</v>
      </c>
      <c r="E489" s="54">
        <f>VLOOKUP(Items[[#This Row],[Item '#]],Valves!$B$8:$F$1048576, 3, FALSE)</f>
        <v>0</v>
      </c>
      <c r="F489" s="54">
        <f>VLOOKUP(Items[[#This Row],[Item '#]],Valves!$B$8:$F$1048576, 4, FALSE)</f>
        <v>0</v>
      </c>
      <c r="G489" s="54">
        <f>VLOOKUP(Items[[#This Row],[Item '#]],Valves!$B$8:$F$1048576, 5, FALSE)</f>
        <v>0</v>
      </c>
      <c r="H489" s="59" t="s">
        <v>83</v>
      </c>
    </row>
    <row r="490" spans="2:8" s="2" customFormat="1" ht="25.5" customHeight="1" x14ac:dyDescent="0.2">
      <c r="B490" s="12"/>
      <c r="C490" s="52">
        <v>483</v>
      </c>
      <c r="D490" s="53" t="s">
        <v>176</v>
      </c>
      <c r="E490" s="54">
        <f>VLOOKUP(Items[[#This Row],[Item '#]],Valves!$B$8:$F$1048576, 3, FALSE)</f>
        <v>0</v>
      </c>
      <c r="F490" s="54">
        <f>VLOOKUP(Items[[#This Row],[Item '#]],Valves!$B$8:$F$1048576, 4, FALSE)</f>
        <v>0</v>
      </c>
      <c r="G490" s="54">
        <f>VLOOKUP(Items[[#This Row],[Item '#]],Valves!$B$8:$F$1048576, 5, FALSE)</f>
        <v>0</v>
      </c>
      <c r="H490" s="59" t="s">
        <v>83</v>
      </c>
    </row>
    <row r="491" spans="2:8" s="2" customFormat="1" ht="25.5" customHeight="1" x14ac:dyDescent="0.2">
      <c r="B491" s="12"/>
      <c r="C491" s="52">
        <v>484</v>
      </c>
      <c r="D491" s="53" t="s">
        <v>177</v>
      </c>
      <c r="E491" s="54">
        <f>VLOOKUP(Items[[#This Row],[Item '#]],Valves!$B$8:$F$1048576, 3, FALSE)</f>
        <v>0</v>
      </c>
      <c r="F491" s="54">
        <f>VLOOKUP(Items[[#This Row],[Item '#]],Valves!$B$8:$F$1048576, 4, FALSE)</f>
        <v>0</v>
      </c>
      <c r="G491" s="54">
        <f>VLOOKUP(Items[[#This Row],[Item '#]],Valves!$B$8:$F$1048576, 5, FALSE)</f>
        <v>0</v>
      </c>
      <c r="H491" s="59" t="s">
        <v>83</v>
      </c>
    </row>
    <row r="492" spans="2:8" s="2" customFormat="1" ht="25.5" customHeight="1" x14ac:dyDescent="0.2">
      <c r="B492" s="12"/>
      <c r="C492" s="52">
        <v>485</v>
      </c>
      <c r="D492" s="53" t="s">
        <v>178</v>
      </c>
      <c r="E492" s="54">
        <f>VLOOKUP(Items[[#This Row],[Item '#]],Valves!$B$8:$F$1048576, 3, FALSE)</f>
        <v>0</v>
      </c>
      <c r="F492" s="54">
        <f>VLOOKUP(Items[[#This Row],[Item '#]],Valves!$B$8:$F$1048576, 4, FALSE)</f>
        <v>0</v>
      </c>
      <c r="G492" s="54">
        <f>VLOOKUP(Items[[#This Row],[Item '#]],Valves!$B$8:$F$1048576, 5, FALSE)</f>
        <v>0</v>
      </c>
      <c r="H492" s="59" t="s">
        <v>83</v>
      </c>
    </row>
    <row r="493" spans="2:8" s="2" customFormat="1" ht="25.5" customHeight="1" x14ac:dyDescent="0.2">
      <c r="B493" s="12" t="s">
        <v>216</v>
      </c>
      <c r="C493" s="52">
        <v>486</v>
      </c>
      <c r="D493" s="53" t="s">
        <v>610</v>
      </c>
      <c r="E493" s="54">
        <f>VLOOKUP(Items[[#This Row],[Item '#]],Valves!$B$8:$F$1048576, 3, FALSE)</f>
        <v>0</v>
      </c>
      <c r="F493" s="54">
        <f>VLOOKUP(Items[[#This Row],[Item '#]],Valves!$B$8:$F$1048576, 4, FALSE)</f>
        <v>0</v>
      </c>
      <c r="G493" s="54">
        <f>VLOOKUP(Items[[#This Row],[Item '#]],Valves!$B$8:$F$1048576, 5, FALSE)</f>
        <v>0</v>
      </c>
      <c r="H493" s="59" t="s">
        <v>83</v>
      </c>
    </row>
    <row r="494" spans="2:8" s="2" customFormat="1" ht="25.5" customHeight="1" x14ac:dyDescent="0.2">
      <c r="B494" s="12" t="s">
        <v>239</v>
      </c>
      <c r="C494" s="52">
        <v>487</v>
      </c>
      <c r="D494" s="53" t="s">
        <v>240</v>
      </c>
      <c r="E494" s="54">
        <f>VLOOKUP(Items[[#This Row],[Item '#]],Valves!$B$8:$F$1048576, 3, FALSE)</f>
        <v>0</v>
      </c>
      <c r="F494" s="54">
        <f>VLOOKUP(Items[[#This Row],[Item '#]],Valves!$B$8:$F$1048576, 4, FALSE)</f>
        <v>0</v>
      </c>
      <c r="G494" s="54">
        <f>VLOOKUP(Items[[#This Row],[Item '#]],Valves!$B$8:$F$1048576, 5, FALSE)</f>
        <v>0</v>
      </c>
      <c r="H494" s="59" t="s">
        <v>83</v>
      </c>
    </row>
    <row r="495" spans="2:8" s="2" customFormat="1" ht="25.5" customHeight="1" x14ac:dyDescent="0.2">
      <c r="B495" s="12" t="s">
        <v>243</v>
      </c>
      <c r="C495" s="52">
        <v>488</v>
      </c>
      <c r="D495" s="53" t="s">
        <v>582</v>
      </c>
      <c r="E495" s="54">
        <f>VLOOKUP(Items[[#This Row],[Item '#]],Valves!$B$8:$F$1048576, 3, FALSE)</f>
        <v>0</v>
      </c>
      <c r="F495" s="54">
        <f>VLOOKUP(Items[[#This Row],[Item '#]],Valves!$B$8:$F$1048576, 4, FALSE)</f>
        <v>0</v>
      </c>
      <c r="G495" s="54">
        <f>VLOOKUP(Items[[#This Row],[Item '#]],Valves!$B$8:$F$1048576, 5, FALSE)</f>
        <v>0</v>
      </c>
      <c r="H495" s="59" t="s">
        <v>83</v>
      </c>
    </row>
    <row r="496" spans="2:8" s="2" customFormat="1" ht="25.5" customHeight="1" x14ac:dyDescent="0.2">
      <c r="B496" s="12" t="s">
        <v>272</v>
      </c>
      <c r="C496" s="52">
        <v>489</v>
      </c>
      <c r="D496" s="53" t="s">
        <v>273</v>
      </c>
      <c r="E496" s="54">
        <f>VLOOKUP(Items[[#This Row],[Item '#]],Valves!$B$8:$F$1048576, 3, FALSE)</f>
        <v>0</v>
      </c>
      <c r="F496" s="54">
        <f>VLOOKUP(Items[[#This Row],[Item '#]],Valves!$B$8:$F$1048576, 4, FALSE)</f>
        <v>0</v>
      </c>
      <c r="G496" s="54">
        <f>VLOOKUP(Items[[#This Row],[Item '#]],Valves!$B$8:$F$1048576, 5, FALSE)</f>
        <v>0</v>
      </c>
      <c r="H496" s="59" t="s">
        <v>83</v>
      </c>
    </row>
    <row r="497" spans="2:8" s="2" customFormat="1" ht="25.5" customHeight="1" x14ac:dyDescent="0.2">
      <c r="B497" s="12" t="s">
        <v>276</v>
      </c>
      <c r="C497" s="52">
        <v>490</v>
      </c>
      <c r="D497" s="53" t="s">
        <v>583</v>
      </c>
      <c r="E497" s="54">
        <f>VLOOKUP(Items[[#This Row],[Item '#]],Valves!$B$8:$F$1048576, 3, FALSE)</f>
        <v>0</v>
      </c>
      <c r="F497" s="54">
        <f>VLOOKUP(Items[[#This Row],[Item '#]],Valves!$B$8:$F$1048576, 4, FALSE)</f>
        <v>0</v>
      </c>
      <c r="G497" s="54">
        <f>VLOOKUP(Items[[#This Row],[Item '#]],Valves!$B$8:$F$1048576, 5, FALSE)</f>
        <v>0</v>
      </c>
      <c r="H497" s="59" t="s">
        <v>83</v>
      </c>
    </row>
    <row r="498" spans="2:8" s="2" customFormat="1" ht="25.5" customHeight="1" x14ac:dyDescent="0.2">
      <c r="B498" s="12" t="s">
        <v>305</v>
      </c>
      <c r="C498" s="52">
        <v>491</v>
      </c>
      <c r="D498" s="53" t="s">
        <v>306</v>
      </c>
      <c r="E498" s="54">
        <f>VLOOKUP(Items[[#This Row],[Item '#]],Valves!$B$8:$F$1048576, 3, FALSE)</f>
        <v>0</v>
      </c>
      <c r="F498" s="54">
        <f>VLOOKUP(Items[[#This Row],[Item '#]],Valves!$B$8:$F$1048576, 4, FALSE)</f>
        <v>0</v>
      </c>
      <c r="G498" s="54">
        <f>VLOOKUP(Items[[#This Row],[Item '#]],Valves!$B$8:$F$1048576, 5, FALSE)</f>
        <v>0</v>
      </c>
      <c r="H498" s="59" t="s">
        <v>83</v>
      </c>
    </row>
    <row r="499" spans="2:8" s="2" customFormat="1" ht="25.5" customHeight="1" x14ac:dyDescent="0.2">
      <c r="B499" s="12"/>
      <c r="C499" s="52">
        <v>492</v>
      </c>
      <c r="D499" s="53" t="s">
        <v>584</v>
      </c>
      <c r="E499" s="54">
        <f>VLOOKUP(Items[[#This Row],[Item '#]],Valves!$B$8:$F$1048576, 3, FALSE)</f>
        <v>0</v>
      </c>
      <c r="F499" s="54">
        <f>VLOOKUP(Items[[#This Row],[Item '#]],Valves!$B$8:$F$1048576, 4, FALSE)</f>
        <v>0</v>
      </c>
      <c r="G499" s="54">
        <f>VLOOKUP(Items[[#This Row],[Item '#]],Valves!$B$8:$F$1048576, 5, FALSE)</f>
        <v>0</v>
      </c>
      <c r="H499" s="59" t="s">
        <v>83</v>
      </c>
    </row>
    <row r="500" spans="2:8" s="2" customFormat="1" ht="25.5" customHeight="1" x14ac:dyDescent="0.2">
      <c r="B500" s="12" t="s">
        <v>327</v>
      </c>
      <c r="C500" s="52">
        <v>493</v>
      </c>
      <c r="D500" s="53" t="s">
        <v>328</v>
      </c>
      <c r="E500" s="54">
        <f>VLOOKUP(Items[[#This Row],[Item '#]],Valves!$B$8:$F$1048576, 3, FALSE)</f>
        <v>0</v>
      </c>
      <c r="F500" s="54">
        <f>VLOOKUP(Items[[#This Row],[Item '#]],Valves!$B$8:$F$1048576, 4, FALSE)</f>
        <v>0</v>
      </c>
      <c r="G500" s="54">
        <f>VLOOKUP(Items[[#This Row],[Item '#]],Valves!$B$8:$F$1048576, 5, FALSE)</f>
        <v>0</v>
      </c>
      <c r="H500" s="59" t="s">
        <v>83</v>
      </c>
    </row>
    <row r="501" spans="2:8" s="2" customFormat="1" ht="25.5" customHeight="1" x14ac:dyDescent="0.2">
      <c r="B501" s="12"/>
      <c r="C501" s="52">
        <v>494</v>
      </c>
      <c r="D501" s="53" t="s">
        <v>585</v>
      </c>
      <c r="E501" s="54">
        <f>VLOOKUP(Items[[#This Row],[Item '#]],Valves!$B$8:$F$1048576, 3, FALSE)</f>
        <v>0</v>
      </c>
      <c r="F501" s="54">
        <f>VLOOKUP(Items[[#This Row],[Item '#]],Valves!$B$8:$F$1048576, 4, FALSE)</f>
        <v>0</v>
      </c>
      <c r="G501" s="54">
        <f>VLOOKUP(Items[[#This Row],[Item '#]],Valves!$B$8:$F$1048576, 5, FALSE)</f>
        <v>0</v>
      </c>
      <c r="H501" s="59" t="s">
        <v>83</v>
      </c>
    </row>
    <row r="502" spans="2:8" s="2" customFormat="1" ht="25.5" customHeight="1" x14ac:dyDescent="0.2">
      <c r="B502" s="12" t="s">
        <v>329</v>
      </c>
      <c r="C502" s="52">
        <v>495</v>
      </c>
      <c r="D502" s="53" t="s">
        <v>330</v>
      </c>
      <c r="E502" s="54">
        <f>VLOOKUP(Items[[#This Row],[Item '#]],Valves!$B$8:$F$1048576, 3, FALSE)</f>
        <v>0</v>
      </c>
      <c r="F502" s="54">
        <f>VLOOKUP(Items[[#This Row],[Item '#]],Valves!$B$8:$F$1048576, 4, FALSE)</f>
        <v>0</v>
      </c>
      <c r="G502" s="54">
        <f>VLOOKUP(Items[[#This Row],[Item '#]],Valves!$B$8:$F$1048576, 5, FALSE)</f>
        <v>0</v>
      </c>
      <c r="H502" s="59" t="s">
        <v>83</v>
      </c>
    </row>
    <row r="503" spans="2:8" s="2" customFormat="1" ht="25.5" customHeight="1" x14ac:dyDescent="0.2">
      <c r="B503" s="12" t="s">
        <v>367</v>
      </c>
      <c r="C503" s="52">
        <v>496</v>
      </c>
      <c r="D503" s="53" t="s">
        <v>368</v>
      </c>
      <c r="E503" s="54">
        <f>VLOOKUP(Items[[#This Row],[Item '#]],Valves!$B$8:$F$1048576, 3, FALSE)</f>
        <v>0</v>
      </c>
      <c r="F503" s="54">
        <f>VLOOKUP(Items[[#This Row],[Item '#]],Valves!$B$8:$F$1048576, 4, FALSE)</f>
        <v>0</v>
      </c>
      <c r="G503" s="54">
        <f>VLOOKUP(Items[[#This Row],[Item '#]],Valves!$B$8:$F$1048576, 5, FALSE)</f>
        <v>0</v>
      </c>
      <c r="H503" s="59" t="s">
        <v>83</v>
      </c>
    </row>
    <row r="504" spans="2:8" s="2" customFormat="1" ht="25.5" customHeight="1" x14ac:dyDescent="0.2">
      <c r="B504" s="12" t="s">
        <v>369</v>
      </c>
      <c r="C504" s="52">
        <v>497</v>
      </c>
      <c r="D504" s="53" t="s">
        <v>370</v>
      </c>
      <c r="E504" s="54">
        <f>VLOOKUP(Items[[#This Row],[Item '#]],Valves!$B$8:$F$1048576, 3, FALSE)</f>
        <v>0</v>
      </c>
      <c r="F504" s="54">
        <f>VLOOKUP(Items[[#This Row],[Item '#]],Valves!$B$8:$F$1048576, 4, FALSE)</f>
        <v>0</v>
      </c>
      <c r="G504" s="54">
        <f>VLOOKUP(Items[[#This Row],[Item '#]],Valves!$B$8:$F$1048576, 5, FALSE)</f>
        <v>0</v>
      </c>
      <c r="H504" s="59" t="s">
        <v>83</v>
      </c>
    </row>
    <row r="505" spans="2:8" s="2" customFormat="1" ht="25.5" customHeight="1" x14ac:dyDescent="0.2">
      <c r="B505" s="12" t="s">
        <v>398</v>
      </c>
      <c r="C505" s="52">
        <v>498</v>
      </c>
      <c r="D505" s="53" t="s">
        <v>399</v>
      </c>
      <c r="E505" s="54">
        <f>VLOOKUP(Items[[#This Row],[Item '#]],Valves!$B$8:$F$1048576, 3, FALSE)</f>
        <v>0</v>
      </c>
      <c r="F505" s="54">
        <f>VLOOKUP(Items[[#This Row],[Item '#]],Valves!$B$8:$F$1048576, 4, FALSE)</f>
        <v>0</v>
      </c>
      <c r="G505" s="54">
        <f>VLOOKUP(Items[[#This Row],[Item '#]],Valves!$B$8:$F$1048576, 5, FALSE)</f>
        <v>0</v>
      </c>
      <c r="H505" s="59" t="s">
        <v>83</v>
      </c>
    </row>
    <row r="506" spans="2:8" s="2" customFormat="1" ht="25.5" customHeight="1" x14ac:dyDescent="0.2">
      <c r="B506" s="12" t="s">
        <v>423</v>
      </c>
      <c r="C506" s="52">
        <v>499</v>
      </c>
      <c r="D506" s="53" t="s">
        <v>424</v>
      </c>
      <c r="E506" s="54">
        <f>VLOOKUP(Items[[#This Row],[Item '#]],Valves!$B$8:$F$1048576, 3, FALSE)</f>
        <v>0</v>
      </c>
      <c r="F506" s="54">
        <f>VLOOKUP(Items[[#This Row],[Item '#]],Valves!$B$8:$F$1048576, 4, FALSE)</f>
        <v>0</v>
      </c>
      <c r="G506" s="54">
        <f>VLOOKUP(Items[[#This Row],[Item '#]],Valves!$B$8:$F$1048576, 5, FALSE)</f>
        <v>0</v>
      </c>
      <c r="H506" s="59" t="s">
        <v>83</v>
      </c>
    </row>
    <row r="507" spans="2:8" s="2" customFormat="1" ht="25.5" customHeight="1" x14ac:dyDescent="0.2">
      <c r="B507" s="12" t="s">
        <v>449</v>
      </c>
      <c r="C507" s="52">
        <v>500</v>
      </c>
      <c r="D507" s="53" t="s">
        <v>450</v>
      </c>
      <c r="E507" s="54">
        <f>VLOOKUP(Items[[#This Row],[Item '#]],Valves!$B$8:$F$1048576, 3, FALSE)</f>
        <v>0</v>
      </c>
      <c r="F507" s="54">
        <f>VLOOKUP(Items[[#This Row],[Item '#]],Valves!$B$8:$F$1048576, 4, FALSE)</f>
        <v>0</v>
      </c>
      <c r="G507" s="54">
        <f>VLOOKUP(Items[[#This Row],[Item '#]],Valves!$B$8:$F$1048576, 5, FALSE)</f>
        <v>0</v>
      </c>
      <c r="H507" s="59" t="s">
        <v>83</v>
      </c>
    </row>
    <row r="508" spans="2:8" x14ac:dyDescent="0.2">
      <c r="D508" s="1"/>
      <c r="E508" s="2"/>
      <c r="F508" s="3"/>
      <c r="G508" s="4"/>
      <c r="H508" s="3"/>
    </row>
    <row r="509" spans="2:8" x14ac:dyDescent="0.2">
      <c r="D509" s="1"/>
      <c r="E509" s="2"/>
      <c r="F509" s="3"/>
      <c r="G509" s="4"/>
      <c r="H509" s="3"/>
    </row>
    <row r="510" spans="2:8" x14ac:dyDescent="0.2">
      <c r="D510" s="1"/>
      <c r="E510" s="2"/>
      <c r="F510" s="3"/>
      <c r="G510" s="4"/>
      <c r="H510" s="3"/>
    </row>
    <row r="511" spans="2:8" x14ac:dyDescent="0.2">
      <c r="D511" s="1"/>
      <c r="E511" s="2"/>
      <c r="F511" s="3"/>
      <c r="G511" s="4"/>
      <c r="H511" s="3"/>
    </row>
    <row r="512" spans="2:8" x14ac:dyDescent="0.2">
      <c r="D512" s="1"/>
      <c r="E512" s="2"/>
      <c r="F512" s="3"/>
      <c r="G512" s="4"/>
      <c r="H512" s="3"/>
    </row>
    <row r="513" spans="4:8" x14ac:dyDescent="0.2">
      <c r="D513" s="1"/>
      <c r="E513" s="2"/>
      <c r="F513" s="3"/>
      <c r="G513" s="4"/>
      <c r="H513" s="3"/>
    </row>
    <row r="514" spans="4:8" x14ac:dyDescent="0.2">
      <c r="D514" s="1"/>
      <c r="E514" s="2"/>
      <c r="F514" s="3"/>
      <c r="G514" s="4"/>
      <c r="H514" s="3"/>
    </row>
    <row r="515" spans="4:8" x14ac:dyDescent="0.2">
      <c r="D515" s="1"/>
      <c r="E515" s="2"/>
      <c r="F515" s="3"/>
      <c r="G515" s="4"/>
      <c r="H515" s="3"/>
    </row>
    <row r="516" spans="4:8" x14ac:dyDescent="0.2">
      <c r="D516" s="1"/>
      <c r="E516" s="2"/>
      <c r="F516" s="3"/>
      <c r="G516" s="4"/>
      <c r="H516" s="3"/>
    </row>
    <row r="517" spans="4:8" x14ac:dyDescent="0.2">
      <c r="D517" s="1"/>
      <c r="E517" s="2"/>
      <c r="F517" s="3"/>
      <c r="G517" s="4"/>
      <c r="H517" s="3"/>
    </row>
    <row r="518" spans="4:8" x14ac:dyDescent="0.2">
      <c r="D518" s="1"/>
      <c r="E518" s="2"/>
      <c r="F518" s="3"/>
      <c r="G518" s="4"/>
      <c r="H518" s="3"/>
    </row>
    <row r="519" spans="4:8" x14ac:dyDescent="0.2">
      <c r="D519" s="1"/>
      <c r="E519" s="2"/>
      <c r="F519" s="3"/>
      <c r="G519" s="4"/>
      <c r="H519" s="3"/>
    </row>
    <row r="520" spans="4:8" x14ac:dyDescent="0.2">
      <c r="D520" s="1"/>
      <c r="E520" s="2"/>
      <c r="F520" s="3"/>
      <c r="G520" s="4"/>
      <c r="H520" s="3"/>
    </row>
    <row r="521" spans="4:8" x14ac:dyDescent="0.2">
      <c r="D521" s="1"/>
      <c r="E521" s="2"/>
      <c r="F521" s="3"/>
      <c r="G521" s="4"/>
      <c r="H521" s="3"/>
    </row>
    <row r="522" spans="4:8" x14ac:dyDescent="0.2">
      <c r="D522" s="1"/>
      <c r="E522" s="2"/>
      <c r="F522" s="3"/>
      <c r="G522" s="4"/>
      <c r="H522" s="3"/>
    </row>
    <row r="523" spans="4:8" x14ac:dyDescent="0.2">
      <c r="D523" s="1"/>
      <c r="E523" s="2"/>
      <c r="F523" s="3"/>
      <c r="G523" s="4"/>
      <c r="H523" s="3"/>
    </row>
    <row r="524" spans="4:8" x14ac:dyDescent="0.2">
      <c r="D524" s="1"/>
      <c r="E524" s="2"/>
      <c r="F524" s="3"/>
      <c r="G524" s="4"/>
      <c r="H524" s="3"/>
    </row>
    <row r="525" spans="4:8" x14ac:dyDescent="0.2">
      <c r="D525" s="1"/>
      <c r="E525" s="2"/>
      <c r="F525" s="3"/>
      <c r="G525" s="4"/>
      <c r="H525" s="3"/>
    </row>
    <row r="526" spans="4:8" x14ac:dyDescent="0.2">
      <c r="D526" s="1"/>
      <c r="E526" s="2"/>
      <c r="F526" s="3"/>
      <c r="G526" s="4"/>
      <c r="H526" s="3"/>
    </row>
    <row r="527" spans="4:8" x14ac:dyDescent="0.2">
      <c r="D527" s="1"/>
      <c r="E527" s="2"/>
      <c r="F527" s="3"/>
      <c r="G527" s="4"/>
      <c r="H527" s="3"/>
    </row>
    <row r="528" spans="4:8" x14ac:dyDescent="0.2">
      <c r="D528" s="1"/>
      <c r="E528" s="2"/>
      <c r="F528" s="3"/>
      <c r="G528" s="4"/>
      <c r="H528" s="3"/>
    </row>
  </sheetData>
  <sheetProtection selectLockedCells="1"/>
  <sortState xmlns:xlrd2="http://schemas.microsoft.com/office/spreadsheetml/2017/richdata2" ref="C311:H321">
    <sortCondition ref="H311:H321"/>
    <sortCondition ref="C311:C321"/>
  </sortState>
  <mergeCells count="6">
    <mergeCell ref="C2:D4"/>
    <mergeCell ref="E2:G2"/>
    <mergeCell ref="E3:G3"/>
    <mergeCell ref="E4:G4"/>
    <mergeCell ref="E6:G6"/>
    <mergeCell ref="C6:D6"/>
  </mergeCells>
  <hyperlinks>
    <hyperlink ref="E4" r:id="rId1" xr:uid="{04EEBFC8-33BE-43C2-9346-958A2FF927BE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2024-004&amp;C&amp;"Arial Nova,Regular"Page &amp;P of &amp;N&amp;R&amp;"Arial Nova,Regular"Initial:_________</oddFooter>
  </headerFooter>
  <drawing r:id="rId3"/>
  <tableParts count="1"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57FC3-9770-4070-927A-730882FEF8E3}">
  <dimension ref="B1:F69"/>
  <sheetViews>
    <sheetView showGridLines="0" zoomScaleNormal="100" workbookViewId="0">
      <selection activeCell="B6" sqref="B6:C6"/>
    </sheetView>
  </sheetViews>
  <sheetFormatPr defaultColWidth="9.140625" defaultRowHeight="14.25" x14ac:dyDescent="0.2"/>
  <cols>
    <col min="1" max="1" width="3.140625" style="1" customWidth="1"/>
    <col min="2" max="3" width="32.42578125" style="1" customWidth="1"/>
    <col min="4" max="4" width="6.85546875" style="1" customWidth="1"/>
    <col min="5" max="5" width="32.42578125" style="1" customWidth="1"/>
    <col min="6" max="6" width="32.42578125" style="2" customWidth="1"/>
    <col min="7" max="16384" width="9.140625" style="1"/>
  </cols>
  <sheetData>
    <row r="1" spans="2:6" ht="18" customHeight="1" x14ac:dyDescent="0.2"/>
    <row r="2" spans="2:6" ht="18" customHeight="1" x14ac:dyDescent="0.2">
      <c r="B2" s="5"/>
      <c r="C2" s="5"/>
      <c r="E2" s="64" t="s">
        <v>462</v>
      </c>
      <c r="F2" s="64"/>
    </row>
    <row r="3" spans="2:6" ht="18" customHeight="1" x14ac:dyDescent="0.2">
      <c r="B3" s="5"/>
      <c r="C3" s="5"/>
      <c r="D3" s="5"/>
      <c r="E3" s="64" t="s">
        <v>71</v>
      </c>
      <c r="F3" s="64"/>
    </row>
    <row r="4" spans="2:6" ht="18" customHeight="1" x14ac:dyDescent="0.2">
      <c r="B4" s="5"/>
      <c r="C4" s="5"/>
      <c r="D4" s="5"/>
      <c r="E4" s="65" t="s">
        <v>72</v>
      </c>
      <c r="F4" s="65"/>
    </row>
    <row r="5" spans="2:6" ht="18" customHeight="1" x14ac:dyDescent="0.2">
      <c r="B5" s="5"/>
      <c r="C5" s="5"/>
      <c r="D5" s="5"/>
      <c r="E5" s="5"/>
      <c r="F5" s="5"/>
    </row>
    <row r="6" spans="2:6" s="7" customFormat="1" ht="25.5" customHeight="1" x14ac:dyDescent="0.2">
      <c r="B6" s="67" t="s">
        <v>671</v>
      </c>
      <c r="C6" s="67"/>
      <c r="D6" s="6"/>
      <c r="E6" s="66" t="s">
        <v>79</v>
      </c>
      <c r="F6" s="66"/>
    </row>
    <row r="7" spans="2:6" s="7" customFormat="1" ht="25.5" customHeight="1" x14ac:dyDescent="0.2">
      <c r="B7" s="9"/>
      <c r="C7" s="9"/>
      <c r="D7" s="9"/>
      <c r="E7" s="9"/>
      <c r="F7" s="9"/>
    </row>
    <row r="8" spans="2:6" s="7" customFormat="1" ht="25.5" customHeight="1" x14ac:dyDescent="0.2"/>
    <row r="9" spans="2:6" ht="25.5" customHeight="1" x14ac:dyDescent="0.3">
      <c r="B9" s="10" t="s">
        <v>77</v>
      </c>
      <c r="C9" s="79"/>
      <c r="D9" s="79"/>
      <c r="E9" s="79"/>
      <c r="F9" s="79"/>
    </row>
    <row r="10" spans="2:6" ht="25.5" customHeight="1" x14ac:dyDescent="0.25">
      <c r="B10" s="10"/>
      <c r="C10" s="10"/>
      <c r="D10" s="10"/>
      <c r="E10" s="10"/>
      <c r="F10" s="10"/>
    </row>
    <row r="11" spans="2:6" ht="25.5" customHeight="1" x14ac:dyDescent="0.3">
      <c r="B11" s="10" t="s">
        <v>78</v>
      </c>
      <c r="C11" s="79"/>
      <c r="D11" s="79"/>
      <c r="E11" s="79"/>
      <c r="F11" s="79"/>
    </row>
    <row r="12" spans="2:6" ht="25.5" customHeight="1" x14ac:dyDescent="0.25">
      <c r="B12" s="10"/>
      <c r="C12" s="10"/>
      <c r="D12" s="10"/>
      <c r="E12" s="10"/>
      <c r="F12" s="10"/>
    </row>
    <row r="13" spans="2:6" ht="25.5" customHeight="1" x14ac:dyDescent="0.3">
      <c r="B13" s="10"/>
      <c r="C13" s="79"/>
      <c r="D13" s="79"/>
      <c r="E13" s="79"/>
      <c r="F13" s="79"/>
    </row>
    <row r="14" spans="2:6" ht="25.5" customHeight="1" x14ac:dyDescent="0.25">
      <c r="B14" s="10"/>
      <c r="C14" s="10"/>
      <c r="D14" s="10"/>
      <c r="E14" s="10"/>
      <c r="F14" s="10"/>
    </row>
    <row r="15" spans="2:6" ht="25.5" customHeight="1" x14ac:dyDescent="0.25">
      <c r="B15" s="10"/>
      <c r="C15" s="10"/>
      <c r="D15" s="10"/>
      <c r="E15" s="10"/>
      <c r="F15" s="10"/>
    </row>
    <row r="16" spans="2:6" ht="25.5" customHeight="1" x14ac:dyDescent="0.3">
      <c r="B16" s="79"/>
      <c r="C16" s="79"/>
      <c r="D16" s="11"/>
      <c r="E16" s="79"/>
      <c r="F16" s="79"/>
    </row>
    <row r="17" spans="2:6" ht="25.5" customHeight="1" x14ac:dyDescent="0.2">
      <c r="B17" s="80" t="s">
        <v>74</v>
      </c>
      <c r="C17" s="80"/>
      <c r="D17" s="11"/>
      <c r="E17" s="81" t="s">
        <v>73</v>
      </c>
      <c r="F17" s="81"/>
    </row>
    <row r="18" spans="2:6" ht="25.5" customHeight="1" x14ac:dyDescent="0.3">
      <c r="B18" s="79"/>
      <c r="C18" s="79"/>
      <c r="D18" s="11"/>
      <c r="E18" s="82"/>
      <c r="F18" s="82"/>
    </row>
    <row r="19" spans="2:6" ht="25.5" customHeight="1" x14ac:dyDescent="0.25">
      <c r="B19" s="80" t="s">
        <v>76</v>
      </c>
      <c r="C19" s="80"/>
      <c r="D19" s="10"/>
      <c r="E19" s="78" t="s">
        <v>75</v>
      </c>
      <c r="F19" s="78"/>
    </row>
    <row r="20" spans="2:6" ht="25.5" customHeight="1" x14ac:dyDescent="0.2"/>
    <row r="29" spans="2:6" ht="14.45" customHeight="1" thickBot="1" x14ac:dyDescent="0.25">
      <c r="B29" s="74" t="s">
        <v>463</v>
      </c>
      <c r="C29" s="74"/>
      <c r="D29" s="74"/>
      <c r="E29" s="74"/>
      <c r="F29" s="74"/>
    </row>
    <row r="30" spans="2:6" ht="13.9" customHeight="1" x14ac:dyDescent="0.2">
      <c r="B30" s="75"/>
      <c r="C30" s="76"/>
      <c r="D30" s="76"/>
      <c r="E30" s="76"/>
      <c r="F30" s="77"/>
    </row>
    <row r="31" spans="2:6" ht="13.9" customHeight="1" x14ac:dyDescent="0.2">
      <c r="B31" s="68"/>
      <c r="C31" s="69"/>
      <c r="D31" s="69"/>
      <c r="E31" s="69"/>
      <c r="F31" s="70"/>
    </row>
    <row r="32" spans="2:6" ht="12.75" x14ac:dyDescent="0.2">
      <c r="B32" s="68"/>
      <c r="C32" s="69"/>
      <c r="D32" s="69"/>
      <c r="E32" s="69"/>
      <c r="F32" s="70"/>
    </row>
    <row r="33" spans="2:6" ht="12.75" x14ac:dyDescent="0.2">
      <c r="B33" s="68"/>
      <c r="C33" s="69"/>
      <c r="D33" s="69"/>
      <c r="E33" s="69"/>
      <c r="F33" s="70"/>
    </row>
    <row r="34" spans="2:6" ht="12.75" x14ac:dyDescent="0.2">
      <c r="B34" s="68"/>
      <c r="C34" s="69"/>
      <c r="D34" s="69"/>
      <c r="E34" s="69"/>
      <c r="F34" s="70"/>
    </row>
    <row r="35" spans="2:6" ht="12.75" x14ac:dyDescent="0.2">
      <c r="B35" s="68"/>
      <c r="C35" s="69"/>
      <c r="D35" s="69"/>
      <c r="E35" s="69"/>
      <c r="F35" s="70"/>
    </row>
    <row r="36" spans="2:6" ht="12.75" x14ac:dyDescent="0.2">
      <c r="B36" s="68"/>
      <c r="C36" s="69"/>
      <c r="D36" s="69"/>
      <c r="E36" s="69"/>
      <c r="F36" s="70"/>
    </row>
    <row r="37" spans="2:6" ht="12.75" x14ac:dyDescent="0.2">
      <c r="B37" s="68"/>
      <c r="C37" s="69"/>
      <c r="D37" s="69"/>
      <c r="E37" s="69"/>
      <c r="F37" s="70"/>
    </row>
    <row r="38" spans="2:6" ht="12.75" x14ac:dyDescent="0.2">
      <c r="B38" s="68"/>
      <c r="C38" s="69"/>
      <c r="D38" s="69"/>
      <c r="E38" s="69"/>
      <c r="F38" s="70"/>
    </row>
    <row r="39" spans="2:6" ht="12.75" x14ac:dyDescent="0.2">
      <c r="B39" s="68"/>
      <c r="C39" s="69"/>
      <c r="D39" s="69"/>
      <c r="E39" s="69"/>
      <c r="F39" s="70"/>
    </row>
    <row r="40" spans="2:6" ht="12.75" x14ac:dyDescent="0.2">
      <c r="B40" s="68"/>
      <c r="C40" s="69"/>
      <c r="D40" s="69"/>
      <c r="E40" s="69"/>
      <c r="F40" s="70"/>
    </row>
    <row r="41" spans="2:6" ht="12.75" x14ac:dyDescent="0.2">
      <c r="B41" s="68"/>
      <c r="C41" s="69"/>
      <c r="D41" s="69"/>
      <c r="E41" s="69"/>
      <c r="F41" s="70"/>
    </row>
    <row r="42" spans="2:6" ht="12.75" x14ac:dyDescent="0.2">
      <c r="B42" s="68"/>
      <c r="C42" s="69"/>
      <c r="D42" s="69"/>
      <c r="E42" s="69"/>
      <c r="F42" s="70"/>
    </row>
    <row r="43" spans="2:6" ht="12.75" x14ac:dyDescent="0.2">
      <c r="B43" s="68"/>
      <c r="C43" s="69"/>
      <c r="D43" s="69"/>
      <c r="E43" s="69"/>
      <c r="F43" s="70"/>
    </row>
    <row r="44" spans="2:6" ht="12.75" x14ac:dyDescent="0.2">
      <c r="B44" s="68"/>
      <c r="C44" s="69"/>
      <c r="D44" s="69"/>
      <c r="E44" s="69"/>
      <c r="F44" s="70"/>
    </row>
    <row r="45" spans="2:6" ht="12.75" x14ac:dyDescent="0.2">
      <c r="B45" s="68"/>
      <c r="C45" s="69"/>
      <c r="D45" s="69"/>
      <c r="E45" s="69"/>
      <c r="F45" s="70"/>
    </row>
    <row r="46" spans="2:6" ht="12.75" x14ac:dyDescent="0.2">
      <c r="B46" s="68"/>
      <c r="C46" s="69"/>
      <c r="D46" s="69"/>
      <c r="E46" s="69"/>
      <c r="F46" s="70"/>
    </row>
    <row r="47" spans="2:6" ht="12.75" x14ac:dyDescent="0.2">
      <c r="B47" s="68"/>
      <c r="C47" s="69"/>
      <c r="D47" s="69"/>
      <c r="E47" s="69"/>
      <c r="F47" s="70"/>
    </row>
    <row r="48" spans="2:6" ht="12.75" x14ac:dyDescent="0.2">
      <c r="B48" s="68"/>
      <c r="C48" s="69"/>
      <c r="D48" s="69"/>
      <c r="E48" s="69"/>
      <c r="F48" s="70"/>
    </row>
    <row r="49" spans="2:6" ht="12.75" x14ac:dyDescent="0.2">
      <c r="B49" s="68"/>
      <c r="C49" s="69"/>
      <c r="D49" s="69"/>
      <c r="E49" s="69"/>
      <c r="F49" s="70"/>
    </row>
    <row r="50" spans="2:6" ht="12.75" x14ac:dyDescent="0.2">
      <c r="B50" s="68"/>
      <c r="C50" s="69"/>
      <c r="D50" s="69"/>
      <c r="E50" s="69"/>
      <c r="F50" s="70"/>
    </row>
    <row r="51" spans="2:6" ht="12.75" x14ac:dyDescent="0.2">
      <c r="B51" s="68"/>
      <c r="C51" s="69"/>
      <c r="D51" s="69"/>
      <c r="E51" s="69"/>
      <c r="F51" s="70"/>
    </row>
    <row r="52" spans="2:6" ht="12.75" x14ac:dyDescent="0.2">
      <c r="B52" s="68"/>
      <c r="C52" s="69"/>
      <c r="D52" s="69"/>
      <c r="E52" s="69"/>
      <c r="F52" s="70"/>
    </row>
    <row r="53" spans="2:6" ht="12.75" x14ac:dyDescent="0.2">
      <c r="B53" s="68"/>
      <c r="C53" s="69"/>
      <c r="D53" s="69"/>
      <c r="E53" s="69"/>
      <c r="F53" s="70"/>
    </row>
    <row r="54" spans="2:6" ht="12.75" x14ac:dyDescent="0.2">
      <c r="B54" s="68"/>
      <c r="C54" s="69"/>
      <c r="D54" s="69"/>
      <c r="E54" s="69"/>
      <c r="F54" s="70"/>
    </row>
    <row r="55" spans="2:6" ht="12.75" x14ac:dyDescent="0.2">
      <c r="B55" s="68"/>
      <c r="C55" s="69"/>
      <c r="D55" s="69"/>
      <c r="E55" s="69"/>
      <c r="F55" s="70"/>
    </row>
    <row r="56" spans="2:6" ht="12.75" x14ac:dyDescent="0.2">
      <c r="B56" s="68"/>
      <c r="C56" s="69"/>
      <c r="D56" s="69"/>
      <c r="E56" s="69"/>
      <c r="F56" s="70"/>
    </row>
    <row r="57" spans="2:6" ht="12.75" x14ac:dyDescent="0.2">
      <c r="B57" s="68"/>
      <c r="C57" s="69"/>
      <c r="D57" s="69"/>
      <c r="E57" s="69"/>
      <c r="F57" s="70"/>
    </row>
    <row r="58" spans="2:6" ht="12.75" x14ac:dyDescent="0.2">
      <c r="B58" s="68"/>
      <c r="C58" s="69"/>
      <c r="D58" s="69"/>
      <c r="E58" s="69"/>
      <c r="F58" s="70"/>
    </row>
    <row r="59" spans="2:6" ht="12.75" x14ac:dyDescent="0.2">
      <c r="B59" s="68"/>
      <c r="C59" s="69"/>
      <c r="D59" s="69"/>
      <c r="E59" s="69"/>
      <c r="F59" s="70"/>
    </row>
    <row r="60" spans="2:6" ht="12.75" x14ac:dyDescent="0.2">
      <c r="B60" s="68"/>
      <c r="C60" s="69"/>
      <c r="D60" s="69"/>
      <c r="E60" s="69"/>
      <c r="F60" s="70"/>
    </row>
    <row r="61" spans="2:6" ht="12.75" x14ac:dyDescent="0.2">
      <c r="B61" s="68"/>
      <c r="C61" s="69"/>
      <c r="D61" s="69"/>
      <c r="E61" s="69"/>
      <c r="F61" s="70"/>
    </row>
    <row r="62" spans="2:6" ht="12.75" x14ac:dyDescent="0.2">
      <c r="B62" s="68"/>
      <c r="C62" s="69"/>
      <c r="D62" s="69"/>
      <c r="E62" s="69"/>
      <c r="F62" s="70"/>
    </row>
    <row r="63" spans="2:6" ht="12.75" x14ac:dyDescent="0.2">
      <c r="B63" s="68"/>
      <c r="C63" s="69"/>
      <c r="D63" s="69"/>
      <c r="E63" s="69"/>
      <c r="F63" s="70"/>
    </row>
    <row r="64" spans="2:6" ht="12.75" x14ac:dyDescent="0.2">
      <c r="B64" s="68"/>
      <c r="C64" s="69"/>
      <c r="D64" s="69"/>
      <c r="E64" s="69"/>
      <c r="F64" s="70"/>
    </row>
    <row r="65" spans="2:6" ht="12.75" x14ac:dyDescent="0.2">
      <c r="B65" s="68"/>
      <c r="C65" s="69"/>
      <c r="D65" s="69"/>
      <c r="E65" s="69"/>
      <c r="F65" s="70"/>
    </row>
    <row r="66" spans="2:6" ht="12.75" x14ac:dyDescent="0.2">
      <c r="B66" s="68"/>
      <c r="C66" s="69"/>
      <c r="D66" s="69"/>
      <c r="E66" s="69"/>
      <c r="F66" s="70"/>
    </row>
    <row r="67" spans="2:6" ht="12.75" x14ac:dyDescent="0.2">
      <c r="B67" s="68"/>
      <c r="C67" s="69"/>
      <c r="D67" s="69"/>
      <c r="E67" s="69"/>
      <c r="F67" s="70"/>
    </row>
    <row r="68" spans="2:6" ht="12.75" x14ac:dyDescent="0.2">
      <c r="B68" s="68"/>
      <c r="C68" s="69"/>
      <c r="D68" s="69"/>
      <c r="E68" s="69"/>
      <c r="F68" s="70"/>
    </row>
    <row r="69" spans="2:6" ht="13.5" thickBot="1" x14ac:dyDescent="0.25">
      <c r="B69" s="71"/>
      <c r="C69" s="72"/>
      <c r="D69" s="72"/>
      <c r="E69" s="72"/>
      <c r="F69" s="73"/>
    </row>
  </sheetData>
  <sheetProtection selectLockedCells="1"/>
  <mergeCells count="37">
    <mergeCell ref="C9:F9"/>
    <mergeCell ref="C11:F11"/>
    <mergeCell ref="C13:F13"/>
    <mergeCell ref="B6:C6"/>
    <mergeCell ref="E6:F6"/>
    <mergeCell ref="B38:F39"/>
    <mergeCell ref="B40:F41"/>
    <mergeCell ref="B42:F43"/>
    <mergeCell ref="E2:F2"/>
    <mergeCell ref="B30:F31"/>
    <mergeCell ref="B32:F33"/>
    <mergeCell ref="E19:F19"/>
    <mergeCell ref="B18:C18"/>
    <mergeCell ref="B19:C19"/>
    <mergeCell ref="E3:F3"/>
    <mergeCell ref="E4:F4"/>
    <mergeCell ref="B16:C16"/>
    <mergeCell ref="B17:C17"/>
    <mergeCell ref="E16:F16"/>
    <mergeCell ref="E17:F17"/>
    <mergeCell ref="E18:F18"/>
    <mergeCell ref="B64:F65"/>
    <mergeCell ref="B66:F67"/>
    <mergeCell ref="B68:F69"/>
    <mergeCell ref="B29:F29"/>
    <mergeCell ref="B54:F55"/>
    <mergeCell ref="B56:F57"/>
    <mergeCell ref="B58:F59"/>
    <mergeCell ref="B60:F61"/>
    <mergeCell ref="B62:F63"/>
    <mergeCell ref="B44:F45"/>
    <mergeCell ref="B46:F47"/>
    <mergeCell ref="B48:F49"/>
    <mergeCell ref="B50:F51"/>
    <mergeCell ref="B52:F53"/>
    <mergeCell ref="B34:F35"/>
    <mergeCell ref="B36:F37"/>
  </mergeCells>
  <hyperlinks>
    <hyperlink ref="E4" r:id="rId1" xr:uid="{8021CDC7-D6D5-4ED8-95BD-26F4EB2FED08}"/>
  </hyperlinks>
  <printOptions horizontalCentered="1"/>
  <pageMargins left="0.25" right="0.25" top="0.5" bottom="0.5" header="0.3" footer="0.3"/>
  <pageSetup orientation="landscape" r:id="rId2"/>
  <headerFooter>
    <oddFooter>&amp;LBid No. 2024-004 | Signature Page&amp;C&amp;"Arial Nova,Regular"Page &amp;P of &amp;N&amp;R&amp;"Arial Nova,Regular"Initial:_________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FEB51-AE9A-4646-89D8-F770DDAA7C78}">
  <dimension ref="A1:L106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80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39" t="s">
        <v>68</v>
      </c>
      <c r="C7" s="40" t="s">
        <v>54</v>
      </c>
      <c r="D7" s="40" t="s">
        <v>70</v>
      </c>
      <c r="E7" s="41" t="s">
        <v>486</v>
      </c>
      <c r="F7" s="42" t="s">
        <v>0</v>
      </c>
      <c r="G7" s="4"/>
      <c r="H7" s="4"/>
      <c r="I7" s="4"/>
      <c r="J7" s="4"/>
    </row>
    <row r="8" spans="2:10" s="2" customFormat="1" ht="25.5" customHeight="1" x14ac:dyDescent="0.2">
      <c r="B8" s="43" cm="1">
        <f t="array" ref="B8:C106">_xlfn._xlws.FILTER(Items[[Item '#]:[Description]],Items[Category]=D6)</f>
        <v>23</v>
      </c>
      <c r="C8" s="44" t="str">
        <v>3/4" 90° CTS x CTS</v>
      </c>
      <c r="D8" s="44"/>
      <c r="E8" s="44"/>
      <c r="F8" s="45"/>
      <c r="G8" s="4"/>
      <c r="H8" s="4"/>
      <c r="I8" s="4"/>
      <c r="J8" s="4"/>
    </row>
    <row r="9" spans="2:10" s="2" customFormat="1" ht="25.5" customHeight="1" x14ac:dyDescent="0.2">
      <c r="B9" s="46">
        <v>24</v>
      </c>
      <c r="C9" s="47" t="str">
        <v>3/4" 90° CTS x FIPT</v>
      </c>
      <c r="D9" s="47"/>
      <c r="E9" s="47"/>
      <c r="F9" s="48"/>
      <c r="G9" s="4"/>
      <c r="H9" s="4"/>
      <c r="I9" s="4"/>
      <c r="J9" s="4"/>
    </row>
    <row r="10" spans="2:10" s="2" customFormat="1" ht="25.5" customHeight="1" x14ac:dyDescent="0.2">
      <c r="B10" s="43">
        <v>25</v>
      </c>
      <c r="C10" s="44" t="str">
        <v>3/4" 90° FIPT x MIPT</v>
      </c>
      <c r="D10" s="44"/>
      <c r="E10" s="44"/>
      <c r="F10" s="45"/>
      <c r="G10" s="4"/>
      <c r="H10" s="4"/>
      <c r="I10" s="4"/>
      <c r="J10" s="4"/>
    </row>
    <row r="11" spans="2:10" s="2" customFormat="1" ht="25.5" customHeight="1" x14ac:dyDescent="0.2">
      <c r="B11" s="46">
        <v>26</v>
      </c>
      <c r="C11" s="47" t="str">
        <v>3/4" 90° MIPT x CTS</v>
      </c>
      <c r="D11" s="47"/>
      <c r="E11" s="47"/>
      <c r="F11" s="48"/>
      <c r="G11" s="4"/>
      <c r="H11" s="4"/>
      <c r="I11" s="4"/>
      <c r="J11" s="4"/>
    </row>
    <row r="12" spans="2:10" s="2" customFormat="1" ht="25.5" customHeight="1" x14ac:dyDescent="0.2">
      <c r="B12" s="43">
        <v>27</v>
      </c>
      <c r="C12" s="44" t="str">
        <v>3/4" Corp Caps (quick nut)</v>
      </c>
      <c r="D12" s="44"/>
      <c r="E12" s="44"/>
      <c r="F12" s="45"/>
      <c r="G12" s="4"/>
      <c r="H12" s="4"/>
      <c r="I12" s="4"/>
      <c r="J12" s="4"/>
    </row>
    <row r="13" spans="2:10" s="2" customFormat="1" ht="25.5" customHeight="1" x14ac:dyDescent="0.2">
      <c r="B13" s="46">
        <v>28</v>
      </c>
      <c r="C13" s="47" t="str">
        <v>3/4" Corp Caps (grip nut)</v>
      </c>
      <c r="D13" s="47"/>
      <c r="E13" s="47"/>
      <c r="F13" s="48"/>
      <c r="G13" s="4"/>
      <c r="H13" s="4"/>
      <c r="I13" s="4"/>
      <c r="J13" s="4"/>
    </row>
    <row r="14" spans="2:10" s="2" customFormat="1" ht="25.5" customHeight="1" x14ac:dyDescent="0.2">
      <c r="B14" s="43">
        <v>29</v>
      </c>
      <c r="C14" s="44" t="str">
        <v xml:space="preserve">3/4" CTS x 1/2" GALV </v>
      </c>
      <c r="D14" s="44"/>
      <c r="E14" s="44"/>
      <c r="F14" s="45"/>
      <c r="G14" s="4"/>
      <c r="H14" s="4"/>
      <c r="I14" s="4"/>
      <c r="J14" s="4"/>
    </row>
    <row r="15" spans="2:10" s="8" customFormat="1" ht="25.5" customHeight="1" x14ac:dyDescent="0.2">
      <c r="B15" s="46">
        <v>30</v>
      </c>
      <c r="C15" s="47" t="str">
        <v>3/4" CTS x 1/2" MIPT</v>
      </c>
      <c r="D15" s="47"/>
      <c r="E15" s="47"/>
      <c r="F15" s="48"/>
      <c r="G15" s="4"/>
      <c r="H15" s="4"/>
      <c r="I15" s="4"/>
      <c r="J15" s="4"/>
    </row>
    <row r="16" spans="2:10" s="2" customFormat="1" ht="25.5" customHeight="1" x14ac:dyDescent="0.2">
      <c r="B16" s="43">
        <v>31</v>
      </c>
      <c r="C16" s="44" t="str">
        <v>3/4" CTS x 1/2" PVC</v>
      </c>
      <c r="D16" s="44"/>
      <c r="E16" s="44"/>
      <c r="F16" s="45"/>
      <c r="G16" s="4"/>
      <c r="H16" s="4"/>
      <c r="I16" s="4"/>
      <c r="J16" s="4"/>
    </row>
    <row r="17" spans="2:6" ht="25.5" customHeight="1" x14ac:dyDescent="0.2">
      <c r="B17" s="46">
        <v>32</v>
      </c>
      <c r="C17" s="47" t="str">
        <v>3/4" CTS x 3/4" CTS</v>
      </c>
      <c r="D17" s="47"/>
      <c r="E17" s="47"/>
      <c r="F17" s="48"/>
    </row>
    <row r="18" spans="2:6" ht="25.5" customHeight="1" x14ac:dyDescent="0.2">
      <c r="B18" s="43">
        <v>33</v>
      </c>
      <c r="C18" s="44" t="str">
        <v>3/4" CTS x 3/4" FIPT (female pigtail)</v>
      </c>
      <c r="D18" s="44"/>
      <c r="E18" s="44"/>
      <c r="F18" s="45"/>
    </row>
    <row r="19" spans="2:6" ht="25.5" customHeight="1" x14ac:dyDescent="0.2">
      <c r="B19" s="46">
        <v>34</v>
      </c>
      <c r="C19" s="47" t="str">
        <v>3/4" CTS x 3/4" GALV</v>
      </c>
      <c r="D19" s="47"/>
      <c r="E19" s="47"/>
      <c r="F19" s="48"/>
    </row>
    <row r="20" spans="2:6" ht="25.5" customHeight="1" x14ac:dyDescent="0.2">
      <c r="B20" s="43">
        <v>35</v>
      </c>
      <c r="C20" s="44" t="str">
        <v>3/4" CTS x 3/4" MIPT (male pigtail)</v>
      </c>
      <c r="D20" s="44"/>
      <c r="E20" s="44"/>
      <c r="F20" s="45"/>
    </row>
    <row r="21" spans="2:6" ht="25.5" customHeight="1" x14ac:dyDescent="0.2">
      <c r="B21" s="46">
        <v>36</v>
      </c>
      <c r="C21" s="47" t="str">
        <v>3/4" CTS x 3/4" PVC</v>
      </c>
      <c r="D21" s="47"/>
      <c r="E21" s="47"/>
      <c r="F21" s="48"/>
    </row>
    <row r="22" spans="2:6" ht="25.5" customHeight="1" x14ac:dyDescent="0.2">
      <c r="B22" s="43">
        <v>37</v>
      </c>
      <c r="C22" s="44" t="str">
        <v>3/4" CTS x 1" FIPT</v>
      </c>
      <c r="D22" s="44"/>
      <c r="E22" s="44"/>
      <c r="F22" s="45"/>
    </row>
    <row r="23" spans="2:6" ht="25.5" customHeight="1" x14ac:dyDescent="0.2">
      <c r="B23" s="46">
        <v>38</v>
      </c>
      <c r="C23" s="47" t="str">
        <v>3/4" CTS x 1" PVC</v>
      </c>
      <c r="D23" s="47"/>
      <c r="E23" s="47"/>
      <c r="F23" s="48"/>
    </row>
    <row r="24" spans="2:6" ht="25.5" customHeight="1" x14ac:dyDescent="0.2">
      <c r="B24" s="43">
        <v>39</v>
      </c>
      <c r="C24" s="44" t="str">
        <v>3/4" FIPT x 1" FIPT</v>
      </c>
      <c r="D24" s="44"/>
      <c r="E24" s="44"/>
      <c r="F24" s="45"/>
    </row>
    <row r="25" spans="2:6" ht="25.5" customHeight="1" x14ac:dyDescent="0.2">
      <c r="B25" s="46">
        <v>40</v>
      </c>
      <c r="C25" s="47" t="str">
        <v>3/4" FIPT x 1" PVC</v>
      </c>
      <c r="D25" s="47"/>
      <c r="E25" s="47"/>
      <c r="F25" s="48"/>
    </row>
    <row r="26" spans="2:6" ht="25.5" customHeight="1" x14ac:dyDescent="0.2">
      <c r="B26" s="43">
        <v>41</v>
      </c>
      <c r="C26" s="44" t="str">
        <v>3/4" FIPT x 3/4" CTS (replaces flare nut)</v>
      </c>
      <c r="D26" s="44"/>
      <c r="E26" s="44"/>
      <c r="F26" s="45"/>
    </row>
    <row r="27" spans="2:6" ht="25.5" customHeight="1" x14ac:dyDescent="0.2">
      <c r="B27" s="46">
        <v>42</v>
      </c>
      <c r="C27" s="47" t="str">
        <v>3/4" FIPT x 3/4" GALV</v>
      </c>
      <c r="D27" s="47"/>
      <c r="E27" s="47"/>
      <c r="F27" s="48"/>
    </row>
    <row r="28" spans="2:6" ht="25.5" customHeight="1" x14ac:dyDescent="0.2">
      <c r="B28" s="43">
        <v>43</v>
      </c>
      <c r="C28" s="44" t="str">
        <v>3/4" FIPT x 3/4" PVC</v>
      </c>
      <c r="D28" s="44"/>
      <c r="E28" s="44"/>
      <c r="F28" s="45"/>
    </row>
    <row r="29" spans="2:6" ht="25.5" customHeight="1" x14ac:dyDescent="0.2">
      <c r="B29" s="46">
        <v>44</v>
      </c>
      <c r="C29" s="47" t="str">
        <v>3/4" FIPT x 3/4" PVC</v>
      </c>
      <c r="D29" s="47"/>
      <c r="E29" s="47"/>
      <c r="F29" s="48"/>
    </row>
    <row r="30" spans="2:6" ht="25.5" customHeight="1" x14ac:dyDescent="0.2">
      <c r="B30" s="43">
        <v>45</v>
      </c>
      <c r="C30" s="44" t="str">
        <v>3/4" GALV x 1/2" MIPT</v>
      </c>
      <c r="D30" s="44"/>
      <c r="E30" s="44"/>
      <c r="F30" s="45"/>
    </row>
    <row r="31" spans="2:6" ht="25.5" customHeight="1" x14ac:dyDescent="0.2">
      <c r="B31" s="46">
        <v>46</v>
      </c>
      <c r="C31" s="47" t="str">
        <v>3/4" GALV x 3/4" MIPT</v>
      </c>
      <c r="D31" s="47"/>
      <c r="E31" s="47"/>
      <c r="F31" s="48"/>
    </row>
    <row r="32" spans="2:6" ht="25.5" customHeight="1" x14ac:dyDescent="0.2">
      <c r="B32" s="43">
        <v>47</v>
      </c>
      <c r="C32" s="44" t="str">
        <v>3/4" Quick Nut Joint Assembly for CTS</v>
      </c>
      <c r="D32" s="44"/>
      <c r="E32" s="44"/>
      <c r="F32" s="45"/>
    </row>
    <row r="33" spans="2:6" ht="25.5" customHeight="1" x14ac:dyDescent="0.2">
      <c r="B33" s="46">
        <v>48</v>
      </c>
      <c r="C33" s="47" t="str">
        <v>3/4" Grip Nut Joint Assembly for CTS</v>
      </c>
      <c r="D33" s="47"/>
      <c r="E33" s="47"/>
      <c r="F33" s="48"/>
    </row>
    <row r="34" spans="2:6" ht="25.5" customHeight="1" x14ac:dyDescent="0.2">
      <c r="B34" s="43">
        <v>49</v>
      </c>
      <c r="C34" s="44" t="str">
        <v>3/4" Meter Adapter</v>
      </c>
      <c r="D34" s="44"/>
      <c r="E34" s="44"/>
      <c r="F34" s="45"/>
    </row>
    <row r="35" spans="2:6" ht="25.5" customHeight="1" x14ac:dyDescent="0.2">
      <c r="B35" s="46">
        <v>50</v>
      </c>
      <c r="C35" s="47" t="str">
        <v>3/4" Meuller Grip Nuts</v>
      </c>
      <c r="D35" s="47"/>
      <c r="E35" s="47"/>
      <c r="F35" s="48"/>
    </row>
    <row r="36" spans="2:6" ht="25.5" customHeight="1" x14ac:dyDescent="0.2">
      <c r="B36" s="43">
        <v>51</v>
      </c>
      <c r="C36" s="44" t="str">
        <v>3/4" MIPT x 1" CTS</v>
      </c>
      <c r="D36" s="44"/>
      <c r="E36" s="44"/>
      <c r="F36" s="45"/>
    </row>
    <row r="37" spans="2:6" ht="25.5" customHeight="1" x14ac:dyDescent="0.2">
      <c r="B37" s="46">
        <v>52</v>
      </c>
      <c r="C37" s="47" t="str">
        <v>3/4" MIPT x 1" PVC</v>
      </c>
      <c r="D37" s="47"/>
      <c r="E37" s="47"/>
      <c r="F37" s="48"/>
    </row>
    <row r="38" spans="2:6" ht="25.5" customHeight="1" x14ac:dyDescent="0.2">
      <c r="B38" s="43">
        <v>53</v>
      </c>
      <c r="C38" s="44" t="str">
        <v>3/4" MIPT x 1/2" GALV</v>
      </c>
      <c r="D38" s="44"/>
      <c r="E38" s="44"/>
      <c r="F38" s="45"/>
    </row>
    <row r="39" spans="2:6" ht="25.5" customHeight="1" x14ac:dyDescent="0.2">
      <c r="B39" s="46">
        <v>54</v>
      </c>
      <c r="C39" s="47" t="str">
        <v>3/4" MIPT x 3/4" PVC</v>
      </c>
      <c r="D39" s="47"/>
      <c r="E39" s="47"/>
      <c r="F39" s="48"/>
    </row>
    <row r="40" spans="2:6" ht="25.5" customHeight="1" x14ac:dyDescent="0.2">
      <c r="B40" s="43">
        <v>55</v>
      </c>
      <c r="C40" s="44" t="str">
        <v>3/4" Tee, CTS x CTS x CTS</v>
      </c>
      <c r="D40" s="44"/>
      <c r="E40" s="44"/>
      <c r="F40" s="45"/>
    </row>
    <row r="41" spans="2:6" ht="25.5" customHeight="1" x14ac:dyDescent="0.2">
      <c r="B41" s="46">
        <v>56</v>
      </c>
      <c r="C41" s="47" t="str">
        <v>3/4" x 1" Tee, CTS x CTS x CTS</v>
      </c>
      <c r="D41" s="47"/>
      <c r="E41" s="47"/>
      <c r="F41" s="48"/>
    </row>
    <row r="42" spans="2:6" ht="25.5" customHeight="1" x14ac:dyDescent="0.2">
      <c r="B42" s="43">
        <v>57</v>
      </c>
      <c r="C42" s="44" t="str">
        <v>1" 90° CTS x FIPT</v>
      </c>
      <c r="D42" s="44"/>
      <c r="E42" s="44"/>
      <c r="F42" s="45"/>
    </row>
    <row r="43" spans="2:6" ht="25.5" customHeight="1" x14ac:dyDescent="0.2">
      <c r="B43" s="46">
        <v>58</v>
      </c>
      <c r="C43" s="47" t="str">
        <v>1" 90° Elbow CTS x CTS</v>
      </c>
      <c r="D43" s="47"/>
      <c r="E43" s="47"/>
      <c r="F43" s="48"/>
    </row>
    <row r="44" spans="2:6" ht="25.5" customHeight="1" x14ac:dyDescent="0.2">
      <c r="B44" s="43">
        <v>59</v>
      </c>
      <c r="C44" s="44" t="str">
        <v>1" 90° Elbow MIPT x CTS</v>
      </c>
      <c r="D44" s="44"/>
      <c r="E44" s="44"/>
      <c r="F44" s="45"/>
    </row>
    <row r="45" spans="2:6" ht="25.5" customHeight="1" x14ac:dyDescent="0.2">
      <c r="B45" s="46">
        <v>60</v>
      </c>
      <c r="C45" s="47" t="str">
        <v>1" Corp Caps (quick nut)</v>
      </c>
      <c r="D45" s="47"/>
      <c r="E45" s="47"/>
      <c r="F45" s="48"/>
    </row>
    <row r="46" spans="2:6" ht="25.5" customHeight="1" x14ac:dyDescent="0.2">
      <c r="B46" s="43">
        <v>61</v>
      </c>
      <c r="C46" s="44" t="str">
        <v>1" Corp Caps (grip nut)</v>
      </c>
      <c r="D46" s="44"/>
      <c r="E46" s="44"/>
      <c r="F46" s="45"/>
    </row>
    <row r="47" spans="2:6" ht="25.5" customHeight="1" x14ac:dyDescent="0.2">
      <c r="B47" s="46">
        <v>62</v>
      </c>
      <c r="C47" s="47" t="str">
        <v>1" CTS x 1" CTS</v>
      </c>
      <c r="D47" s="47"/>
      <c r="E47" s="47"/>
      <c r="F47" s="48"/>
    </row>
    <row r="48" spans="2:6" ht="25.5" customHeight="1" x14ac:dyDescent="0.2">
      <c r="B48" s="43">
        <v>63</v>
      </c>
      <c r="C48" s="44" t="str">
        <v>1" CTS x 1" GALV</v>
      </c>
      <c r="D48" s="44"/>
      <c r="E48" s="44"/>
      <c r="F48" s="45"/>
    </row>
    <row r="49" spans="2:6" ht="25.5" customHeight="1" x14ac:dyDescent="0.2">
      <c r="B49" s="46">
        <v>64</v>
      </c>
      <c r="C49" s="47" t="str">
        <v>1" CTS x 1" PVC</v>
      </c>
      <c r="D49" s="47"/>
      <c r="E49" s="47"/>
      <c r="F49" s="48"/>
    </row>
    <row r="50" spans="2:6" ht="25.5" customHeight="1" x14ac:dyDescent="0.2">
      <c r="B50" s="43">
        <v>65</v>
      </c>
      <c r="C50" s="44" t="str">
        <v>1" CTS x 3/4" CTS</v>
      </c>
      <c r="D50" s="44"/>
      <c r="E50" s="44"/>
      <c r="F50" s="45"/>
    </row>
    <row r="51" spans="2:6" ht="25.5" customHeight="1" x14ac:dyDescent="0.2">
      <c r="B51" s="46">
        <v>66</v>
      </c>
      <c r="C51" s="47" t="str">
        <v>1" CTS x 3/4" PVC</v>
      </c>
      <c r="D51" s="47"/>
      <c r="E51" s="47"/>
      <c r="F51" s="48"/>
    </row>
    <row r="52" spans="2:6" ht="25.5" customHeight="1" x14ac:dyDescent="0.2">
      <c r="B52" s="43">
        <v>67</v>
      </c>
      <c r="C52" s="44" t="str">
        <v>1" CTS x FIPT (replaces flare nut)</v>
      </c>
      <c r="D52" s="44"/>
      <c r="E52" s="44"/>
      <c r="F52" s="45"/>
    </row>
    <row r="53" spans="2:6" ht="25.5" customHeight="1" x14ac:dyDescent="0.2">
      <c r="B53" s="46">
        <v>68</v>
      </c>
      <c r="C53" s="47" t="str">
        <v>1" FIPT x 1" CTS (female pigtail)</v>
      </c>
      <c r="D53" s="47"/>
      <c r="E53" s="47"/>
      <c r="F53" s="48"/>
    </row>
    <row r="54" spans="2:6" ht="25.5" customHeight="1" x14ac:dyDescent="0.2">
      <c r="B54" s="43">
        <v>69</v>
      </c>
      <c r="C54" s="44" t="str">
        <v>1" GALV x 1" MIPT</v>
      </c>
      <c r="D54" s="44"/>
      <c r="E54" s="44"/>
      <c r="F54" s="45"/>
    </row>
    <row r="55" spans="2:6" ht="25.5" customHeight="1" x14ac:dyDescent="0.2">
      <c r="B55" s="46">
        <v>70</v>
      </c>
      <c r="C55" s="47" t="str">
        <v>1" GALV x 3/4" MIPT</v>
      </c>
      <c r="D55" s="47"/>
      <c r="E55" s="47"/>
      <c r="F55" s="48"/>
    </row>
    <row r="56" spans="2:6" ht="25.5" customHeight="1" x14ac:dyDescent="0.2">
      <c r="B56" s="43">
        <v>71</v>
      </c>
      <c r="C56" s="44" t="str">
        <v>1" Quick Nut Joint Assembly for CTS</v>
      </c>
      <c r="D56" s="44"/>
      <c r="E56" s="44"/>
      <c r="F56" s="45"/>
    </row>
    <row r="57" spans="2:6" ht="25.5" customHeight="1" x14ac:dyDescent="0.2">
      <c r="B57" s="46">
        <v>72</v>
      </c>
      <c r="C57" s="47" t="str">
        <v>1" Grip Nut Joint Assembly for CTS</v>
      </c>
      <c r="D57" s="47"/>
      <c r="E57" s="47"/>
      <c r="F57" s="48"/>
    </row>
    <row r="58" spans="2:6" ht="25.5" customHeight="1" x14ac:dyDescent="0.2">
      <c r="B58" s="43">
        <v>73</v>
      </c>
      <c r="C58" s="44" t="str">
        <v>1" MIPT x 1" CTS (male pigtail)</v>
      </c>
      <c r="D58" s="44"/>
      <c r="E58" s="44"/>
      <c r="F58" s="45"/>
    </row>
    <row r="59" spans="2:6" ht="25.5" customHeight="1" x14ac:dyDescent="0.2">
      <c r="B59" s="46">
        <v>74</v>
      </c>
      <c r="C59" s="47" t="str">
        <v>1" MIPT x 3/4" CTS</v>
      </c>
      <c r="D59" s="47"/>
      <c r="E59" s="47"/>
      <c r="F59" s="48"/>
    </row>
    <row r="60" spans="2:6" ht="25.5" customHeight="1" x14ac:dyDescent="0.2">
      <c r="B60" s="43">
        <v>75</v>
      </c>
      <c r="C60" s="44" t="str">
        <v>1" Mueller Grip Nuts</v>
      </c>
      <c r="D60" s="44"/>
      <c r="E60" s="44"/>
      <c r="F60" s="45"/>
    </row>
    <row r="61" spans="2:6" ht="25.5" customHeight="1" x14ac:dyDescent="0.2">
      <c r="B61" s="46">
        <v>76</v>
      </c>
      <c r="C61" s="47" t="str">
        <v>1" PVC x 3/4" PVC</v>
      </c>
      <c r="D61" s="47"/>
      <c r="E61" s="47"/>
      <c r="F61" s="48"/>
    </row>
    <row r="62" spans="2:6" ht="25.5" customHeight="1" x14ac:dyDescent="0.2">
      <c r="B62" s="43">
        <v>77</v>
      </c>
      <c r="C62" s="44" t="str">
        <v>1" Tee, CTS x CTS x CTS</v>
      </c>
      <c r="D62" s="44"/>
      <c r="E62" s="44"/>
      <c r="F62" s="45"/>
    </row>
    <row r="63" spans="2:6" ht="25.5" customHeight="1" x14ac:dyDescent="0.2">
      <c r="B63" s="46">
        <v>78</v>
      </c>
      <c r="C63" s="47" t="str">
        <v>1" x 3/4" "Y", CTS x CTS x CTS</v>
      </c>
      <c r="D63" s="47"/>
      <c r="E63" s="47"/>
      <c r="F63" s="48"/>
    </row>
    <row r="64" spans="2:6" ht="25.5" customHeight="1" x14ac:dyDescent="0.2">
      <c r="B64" s="43">
        <v>79</v>
      </c>
      <c r="C64" s="44" t="str">
        <v>1" x 3/4" Meter Flange</v>
      </c>
      <c r="D64" s="44"/>
      <c r="E64" s="44"/>
      <c r="F64" s="45"/>
    </row>
    <row r="65" spans="2:6" ht="25.5" customHeight="1" x14ac:dyDescent="0.2">
      <c r="B65" s="46">
        <v>80</v>
      </c>
      <c r="C65" s="47" t="str">
        <v>1" x 3/4" Tee, CTS x CTS x CTS</v>
      </c>
      <c r="D65" s="47"/>
      <c r="E65" s="47"/>
      <c r="F65" s="48"/>
    </row>
    <row r="66" spans="2:6" ht="25.5" customHeight="1" x14ac:dyDescent="0.2">
      <c r="B66" s="43">
        <v>81</v>
      </c>
      <c r="C66" s="44" t="str">
        <v>1 1/4" 90° CTS x CTS</v>
      </c>
      <c r="D66" s="44"/>
      <c r="E66" s="44"/>
      <c r="F66" s="45"/>
    </row>
    <row r="67" spans="2:6" ht="25.5" customHeight="1" x14ac:dyDescent="0.2">
      <c r="B67" s="46">
        <v>82</v>
      </c>
      <c r="C67" s="47" t="str">
        <v>1 1/4" 90° CTS x MIPT</v>
      </c>
      <c r="D67" s="47"/>
      <c r="E67" s="47"/>
      <c r="F67" s="48"/>
    </row>
    <row r="68" spans="2:6" ht="25.5" customHeight="1" x14ac:dyDescent="0.2">
      <c r="B68" s="43">
        <v>83</v>
      </c>
      <c r="C68" s="44" t="str">
        <v>1 1/4" CTS x 1 1/4" CTS</v>
      </c>
      <c r="D68" s="44"/>
      <c r="E68" s="44"/>
      <c r="F68" s="45"/>
    </row>
    <row r="69" spans="2:6" ht="25.5" customHeight="1" x14ac:dyDescent="0.2">
      <c r="B69" s="46">
        <v>84</v>
      </c>
      <c r="C69" s="47" t="str">
        <v>1 1/4" CTS x 1 1/4" GALV</v>
      </c>
      <c r="D69" s="47"/>
      <c r="E69" s="47"/>
      <c r="F69" s="48"/>
    </row>
    <row r="70" spans="2:6" ht="25.5" customHeight="1" x14ac:dyDescent="0.2">
      <c r="B70" s="43">
        <v>85</v>
      </c>
      <c r="C70" s="44" t="str">
        <v>1 1/4" CTS x 1 1/4" MIPT</v>
      </c>
      <c r="D70" s="44"/>
      <c r="E70" s="44"/>
      <c r="F70" s="45"/>
    </row>
    <row r="71" spans="2:6" ht="25.5" customHeight="1" x14ac:dyDescent="0.2">
      <c r="B71" s="46">
        <v>86</v>
      </c>
      <c r="C71" s="47" t="str">
        <v>1 1/4" FIPT x 1 1/4" CTS</v>
      </c>
      <c r="D71" s="47"/>
      <c r="E71" s="47"/>
      <c r="F71" s="48"/>
    </row>
    <row r="72" spans="2:6" ht="25.5" customHeight="1" x14ac:dyDescent="0.2">
      <c r="B72" s="43">
        <v>87</v>
      </c>
      <c r="C72" s="44" t="str">
        <v>1 1/4" GALV x 1 1/4" MIPT</v>
      </c>
      <c r="D72" s="44"/>
      <c r="E72" s="44"/>
      <c r="F72" s="45"/>
    </row>
    <row r="73" spans="2:6" ht="25.5" customHeight="1" x14ac:dyDescent="0.2">
      <c r="B73" s="46">
        <v>88</v>
      </c>
      <c r="C73" s="47" t="str">
        <v>1 1/4" PVC x 1 1/4" PVC</v>
      </c>
      <c r="D73" s="47"/>
      <c r="E73" s="47"/>
      <c r="F73" s="48"/>
    </row>
    <row r="74" spans="2:6" ht="25.5" customHeight="1" x14ac:dyDescent="0.2">
      <c r="B74" s="43">
        <v>89</v>
      </c>
      <c r="C74" s="44" t="str">
        <v>1 1/2" 90° CTS x CTS</v>
      </c>
      <c r="D74" s="44"/>
      <c r="E74" s="44"/>
      <c r="F74" s="45"/>
    </row>
    <row r="75" spans="2:6" ht="25.5" customHeight="1" x14ac:dyDescent="0.2">
      <c r="B75" s="46">
        <v>90</v>
      </c>
      <c r="C75" s="47" t="str">
        <v>1 1/2" 90° CTS x MIPT</v>
      </c>
      <c r="D75" s="47"/>
      <c r="E75" s="47"/>
      <c r="F75" s="48"/>
    </row>
    <row r="76" spans="2:6" ht="25.5" customHeight="1" x14ac:dyDescent="0.2">
      <c r="B76" s="43">
        <v>91</v>
      </c>
      <c r="C76" s="44" t="str">
        <v>1 1/2" CTS x 1 1/2" GALV</v>
      </c>
      <c r="D76" s="44"/>
      <c r="E76" s="44"/>
      <c r="F76" s="45"/>
    </row>
    <row r="77" spans="2:6" ht="25.5" customHeight="1" x14ac:dyDescent="0.2">
      <c r="B77" s="46">
        <v>92</v>
      </c>
      <c r="C77" s="47" t="str">
        <v>1 1/2" CTS x 1 1/2" MIPT (pigtail)</v>
      </c>
      <c r="D77" s="47"/>
      <c r="E77" s="47"/>
      <c r="F77" s="48"/>
    </row>
    <row r="78" spans="2:6" ht="25.5" customHeight="1" x14ac:dyDescent="0.2">
      <c r="B78" s="43">
        <v>93</v>
      </c>
      <c r="C78" s="44" t="str">
        <v>1 1/2" CTS x 1 1/2" PVC</v>
      </c>
      <c r="D78" s="44"/>
      <c r="E78" s="44"/>
      <c r="F78" s="45"/>
    </row>
    <row r="79" spans="2:6" ht="25.5" customHeight="1" x14ac:dyDescent="0.2">
      <c r="B79" s="46">
        <v>94</v>
      </c>
      <c r="C79" s="47" t="str">
        <v>1 1/2" CTS x CTS</v>
      </c>
      <c r="D79" s="47"/>
      <c r="E79" s="47"/>
      <c r="F79" s="48"/>
    </row>
    <row r="80" spans="2:6" ht="25.5" customHeight="1" x14ac:dyDescent="0.2">
      <c r="B80" s="43">
        <v>95</v>
      </c>
      <c r="C80" s="44" t="str">
        <v>1 1/2" GALV x 1 1/2" MIPT</v>
      </c>
      <c r="D80" s="44"/>
      <c r="E80" s="44"/>
      <c r="F80" s="45"/>
    </row>
    <row r="81" spans="2:6" ht="25.5" customHeight="1" x14ac:dyDescent="0.2">
      <c r="B81" s="46">
        <v>96</v>
      </c>
      <c r="C81" s="47" t="str">
        <v>1 1/2" GALV x GALV</v>
      </c>
      <c r="D81" s="47"/>
      <c r="E81" s="47"/>
      <c r="F81" s="48"/>
    </row>
    <row r="82" spans="2:6" ht="25.5" customHeight="1" x14ac:dyDescent="0.2">
      <c r="B82" s="43">
        <v>97</v>
      </c>
      <c r="C82" s="44" t="str">
        <v>1 1/2" Meter Flanges</v>
      </c>
      <c r="D82" s="44"/>
      <c r="E82" s="44"/>
      <c r="F82" s="45"/>
    </row>
    <row r="83" spans="2:6" ht="25.5" customHeight="1" x14ac:dyDescent="0.2">
      <c r="B83" s="46">
        <v>98</v>
      </c>
      <c r="C83" s="47" t="str">
        <v>1 1/2" PVC x 1 1/2" PVC</v>
      </c>
      <c r="D83" s="47"/>
      <c r="E83" s="47"/>
      <c r="F83" s="48"/>
    </row>
    <row r="84" spans="2:6" ht="25.5" customHeight="1" x14ac:dyDescent="0.2">
      <c r="B84" s="43">
        <v>99</v>
      </c>
      <c r="C84" s="44" t="str">
        <v>1 1/2" x 1" Meter Adapters A46</v>
      </c>
      <c r="D84" s="44"/>
      <c r="E84" s="44"/>
      <c r="F84" s="45"/>
    </row>
    <row r="85" spans="2:6" ht="25.5" customHeight="1" x14ac:dyDescent="0.2">
      <c r="B85" s="46">
        <v>100</v>
      </c>
      <c r="C85" s="47" t="str">
        <v>2" 90° CTS x CTS</v>
      </c>
      <c r="D85" s="47"/>
      <c r="E85" s="47"/>
      <c r="F85" s="48"/>
    </row>
    <row r="86" spans="2:6" ht="25.5" customHeight="1" x14ac:dyDescent="0.2">
      <c r="B86" s="43">
        <v>101</v>
      </c>
      <c r="C86" s="44" t="str">
        <v>2" 90° MIPT x CTS</v>
      </c>
      <c r="D86" s="44"/>
      <c r="E86" s="44"/>
      <c r="F86" s="45"/>
    </row>
    <row r="87" spans="2:6" ht="25.5" customHeight="1" x14ac:dyDescent="0.2">
      <c r="B87" s="46">
        <v>102</v>
      </c>
      <c r="C87" s="47" t="str">
        <v>2" CTS x 1 1/2" MIPT</v>
      </c>
      <c r="D87" s="47"/>
      <c r="E87" s="47"/>
      <c r="F87" s="48"/>
    </row>
    <row r="88" spans="2:6" ht="25.5" customHeight="1" x14ac:dyDescent="0.2">
      <c r="B88" s="43">
        <v>103</v>
      </c>
      <c r="C88" s="44" t="str">
        <v>2" CTS x 2" CTS</v>
      </c>
      <c r="D88" s="44"/>
      <c r="E88" s="44"/>
      <c r="F88" s="45"/>
    </row>
    <row r="89" spans="2:6" ht="25.5" customHeight="1" x14ac:dyDescent="0.2">
      <c r="B89" s="46">
        <v>104</v>
      </c>
      <c r="C89" s="47" t="str">
        <v>2" CTS x 2" GALV</v>
      </c>
      <c r="D89" s="47"/>
      <c r="E89" s="47"/>
      <c r="F89" s="48"/>
    </row>
    <row r="90" spans="2:6" ht="25.5" customHeight="1" x14ac:dyDescent="0.2">
      <c r="B90" s="43">
        <v>105</v>
      </c>
      <c r="C90" s="44" t="str">
        <v>2" CTS x 2" PVC</v>
      </c>
      <c r="D90" s="44"/>
      <c r="E90" s="44"/>
      <c r="F90" s="45"/>
    </row>
    <row r="91" spans="2:6" ht="25.5" customHeight="1" x14ac:dyDescent="0.2">
      <c r="B91" s="46">
        <v>106</v>
      </c>
      <c r="C91" s="47" t="str">
        <v>2" FIPT x 2" CTS</v>
      </c>
      <c r="D91" s="47"/>
      <c r="E91" s="47"/>
      <c r="F91" s="48"/>
    </row>
    <row r="92" spans="2:6" ht="25.5" customHeight="1" x14ac:dyDescent="0.2">
      <c r="B92" s="43">
        <v>107</v>
      </c>
      <c r="C92" s="44" t="str">
        <v>2" FIPT x 2" GALV</v>
      </c>
      <c r="D92" s="44"/>
      <c r="E92" s="44"/>
      <c r="F92" s="45"/>
    </row>
    <row r="93" spans="2:6" ht="25.5" customHeight="1" x14ac:dyDescent="0.2">
      <c r="B93" s="46">
        <v>108</v>
      </c>
      <c r="C93" s="47" t="str">
        <v>2" Quick Nut Joint Assembly for CTS</v>
      </c>
      <c r="D93" s="47"/>
      <c r="E93" s="47"/>
      <c r="F93" s="48"/>
    </row>
    <row r="94" spans="2:6" ht="25.5" customHeight="1" x14ac:dyDescent="0.2">
      <c r="B94" s="43">
        <v>109</v>
      </c>
      <c r="C94" s="44" t="str">
        <v>2" Grip Nut Joint Assembly for CTS</v>
      </c>
      <c r="D94" s="44"/>
      <c r="E94" s="44"/>
      <c r="F94" s="45"/>
    </row>
    <row r="95" spans="2:6" ht="25.5" customHeight="1" x14ac:dyDescent="0.2">
      <c r="B95" s="46">
        <v>110</v>
      </c>
      <c r="C95" s="47" t="str">
        <v>2" MIPT x 1 1/2" CTS</v>
      </c>
      <c r="D95" s="47"/>
      <c r="E95" s="47"/>
      <c r="F95" s="48"/>
    </row>
    <row r="96" spans="2:6" ht="25.5" customHeight="1" x14ac:dyDescent="0.2">
      <c r="B96" s="43">
        <v>111</v>
      </c>
      <c r="C96" s="44" t="str">
        <v>2" MIPT x 1 1/2" FIPT</v>
      </c>
      <c r="D96" s="44"/>
      <c r="E96" s="44"/>
      <c r="F96" s="45"/>
    </row>
    <row r="97" spans="1:12" ht="25.5" customHeight="1" x14ac:dyDescent="0.2">
      <c r="B97" s="46">
        <v>112</v>
      </c>
      <c r="C97" s="47" t="str">
        <v>2" MIPT x 2" CTS (pigtail)</v>
      </c>
      <c r="D97" s="47"/>
      <c r="E97" s="47"/>
      <c r="F97" s="48"/>
    </row>
    <row r="98" spans="1:12" ht="25.5" customHeight="1" x14ac:dyDescent="0.2">
      <c r="B98" s="43">
        <v>113</v>
      </c>
      <c r="C98" s="44" t="str">
        <v>2" MIPT x 2" GALV</v>
      </c>
      <c r="D98" s="44"/>
      <c r="E98" s="44"/>
      <c r="F98" s="45"/>
    </row>
    <row r="99" spans="1:12" ht="25.5" customHeight="1" x14ac:dyDescent="0.2">
      <c r="B99" s="46">
        <v>114</v>
      </c>
      <c r="C99" s="47" t="str">
        <v>2" MIPT x 2" PVC</v>
      </c>
      <c r="D99" s="47"/>
      <c r="E99" s="47"/>
      <c r="F99" s="48"/>
    </row>
    <row r="100" spans="1:12" s="4" customFormat="1" ht="25.5" customHeight="1" x14ac:dyDescent="0.2">
      <c r="A100" s="1"/>
      <c r="B100" s="43">
        <v>115</v>
      </c>
      <c r="C100" s="44" t="str">
        <v>2" Multiservice "Y", Manifold</v>
      </c>
      <c r="D100" s="44"/>
      <c r="E100" s="44"/>
      <c r="F100" s="45"/>
      <c r="K100" s="1"/>
      <c r="L100" s="1"/>
    </row>
    <row r="101" spans="1:12" ht="25.5" customHeight="1" x14ac:dyDescent="0.2">
      <c r="B101" s="46">
        <v>116</v>
      </c>
      <c r="C101" s="47" t="str">
        <v>2" PVC x 2" FIPT</v>
      </c>
      <c r="D101" s="47"/>
      <c r="E101" s="47"/>
      <c r="F101" s="48"/>
    </row>
    <row r="102" spans="1:12" s="4" customFormat="1" ht="25.5" customHeight="1" x14ac:dyDescent="0.2">
      <c r="A102" s="1"/>
      <c r="B102" s="43">
        <v>117</v>
      </c>
      <c r="C102" s="44" t="str">
        <v>2" PVC x 2" GALV</v>
      </c>
      <c r="D102" s="44"/>
      <c r="E102" s="44"/>
      <c r="F102" s="45"/>
      <c r="K102" s="1"/>
      <c r="L102" s="1"/>
    </row>
    <row r="103" spans="1:12" ht="25.5" customHeight="1" x14ac:dyDescent="0.2">
      <c r="B103" s="46">
        <v>118</v>
      </c>
      <c r="C103" s="47" t="str">
        <v>2" PVC x 2" PVC</v>
      </c>
      <c r="D103" s="47"/>
      <c r="E103" s="47"/>
      <c r="F103" s="48"/>
    </row>
    <row r="104" spans="1:12" s="4" customFormat="1" ht="25.5" customHeight="1" x14ac:dyDescent="0.2">
      <c r="A104" s="1"/>
      <c r="B104" s="43">
        <v>119</v>
      </c>
      <c r="C104" s="44" t="str">
        <v>2" Tee, CTS x CTS x CTS</v>
      </c>
      <c r="D104" s="44"/>
      <c r="E104" s="44"/>
      <c r="F104" s="45"/>
      <c r="K104" s="1"/>
      <c r="L104" s="1"/>
    </row>
    <row r="105" spans="1:12" ht="25.5" customHeight="1" x14ac:dyDescent="0.2">
      <c r="B105" s="46">
        <v>120</v>
      </c>
      <c r="C105" s="47" t="str">
        <v>2" x 1" Tee, CTS x CTS x FIPT</v>
      </c>
      <c r="D105" s="47"/>
      <c r="E105" s="47"/>
      <c r="F105" s="48"/>
    </row>
    <row r="106" spans="1:12" s="4" customFormat="1" ht="25.5" customHeight="1" x14ac:dyDescent="0.2">
      <c r="A106" s="1"/>
      <c r="B106" s="43">
        <v>121</v>
      </c>
      <c r="C106" s="44" t="str">
        <v>2" x 3/4" Tee, CTS x CTS x FIPT</v>
      </c>
      <c r="D106" s="44"/>
      <c r="E106" s="44"/>
      <c r="F106" s="45"/>
      <c r="K106" s="1"/>
      <c r="L106" s="1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86342E57-33AB-4A6A-A7CA-76FAB047F5CE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Couplings&amp;C&amp;"Arial Nova,Regular"Page &amp;P of &amp;N&amp;R&amp;"Arial Nova,Regular"Initial:_________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0A048-280D-4260-B58F-CF4A0DA1BBE7}">
  <dimension ref="B1:J29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87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39" t="s">
        <v>68</v>
      </c>
      <c r="C7" s="40" t="s">
        <v>54</v>
      </c>
      <c r="D7" s="40" t="s">
        <v>70</v>
      </c>
      <c r="E7" s="41" t="s">
        <v>486</v>
      </c>
      <c r="F7" s="42" t="s">
        <v>0</v>
      </c>
      <c r="G7" s="4"/>
      <c r="H7" s="4"/>
      <c r="I7" s="4"/>
      <c r="J7" s="4"/>
    </row>
    <row r="8" spans="2:10" s="2" customFormat="1" ht="25.5" customHeight="1" x14ac:dyDescent="0.2">
      <c r="B8" s="43" cm="1">
        <f t="array" ref="B8:C29">_xlfn._xlws.FILTER(Items[[Item '#]:[Description]],Items[Category]=D6)</f>
        <v>122</v>
      </c>
      <c r="C8" s="44" t="str">
        <v>Fire Hydrant, 3' Bury</v>
      </c>
      <c r="D8" s="44"/>
      <c r="E8" s="44"/>
      <c r="F8" s="45"/>
      <c r="G8" s="4"/>
      <c r="H8" s="4"/>
      <c r="I8" s="4"/>
      <c r="J8" s="4"/>
    </row>
    <row r="9" spans="2:10" s="2" customFormat="1" ht="25.5" customHeight="1" x14ac:dyDescent="0.2">
      <c r="B9" s="46">
        <v>123</v>
      </c>
      <c r="C9" s="47" t="str">
        <v>Fire Hydrant, 3 1/2' Bury</v>
      </c>
      <c r="D9" s="47"/>
      <c r="E9" s="47"/>
      <c r="F9" s="48"/>
      <c r="G9" s="4"/>
      <c r="H9" s="4"/>
      <c r="I9" s="4"/>
      <c r="J9" s="4"/>
    </row>
    <row r="10" spans="2:10" s="2" customFormat="1" ht="25.5" customHeight="1" x14ac:dyDescent="0.2">
      <c r="B10" s="43">
        <v>124</v>
      </c>
      <c r="C10" s="44" t="str">
        <v>Fire Hydrant, 4' Bury</v>
      </c>
      <c r="D10" s="44"/>
      <c r="E10" s="44"/>
      <c r="F10" s="45"/>
      <c r="G10" s="4"/>
      <c r="H10" s="4"/>
      <c r="I10" s="4"/>
      <c r="J10" s="4"/>
    </row>
    <row r="11" spans="2:10" s="2" customFormat="1" ht="25.5" customHeight="1" x14ac:dyDescent="0.2">
      <c r="B11" s="46">
        <v>125</v>
      </c>
      <c r="C11" s="47" t="str">
        <v>Fire Hydrant, 4 1/2' Bury</v>
      </c>
      <c r="D11" s="47"/>
      <c r="E11" s="47"/>
      <c r="F11" s="48"/>
      <c r="G11" s="4"/>
      <c r="H11" s="4"/>
      <c r="I11" s="4"/>
      <c r="J11" s="4"/>
    </row>
    <row r="12" spans="2:10" s="2" customFormat="1" ht="25.5" customHeight="1" x14ac:dyDescent="0.2">
      <c r="B12" s="43">
        <v>126</v>
      </c>
      <c r="C12" s="44" t="str">
        <v>Fire Hydrant, 5' Bury</v>
      </c>
      <c r="D12" s="44"/>
      <c r="E12" s="44"/>
      <c r="F12" s="45"/>
      <c r="G12" s="4"/>
      <c r="H12" s="4"/>
      <c r="I12" s="4"/>
      <c r="J12" s="4"/>
    </row>
    <row r="13" spans="2:10" s="2" customFormat="1" ht="25.5" customHeight="1" x14ac:dyDescent="0.2">
      <c r="B13" s="46">
        <v>127</v>
      </c>
      <c r="C13" s="47" t="str">
        <v>Fire Hydrant, 5 1/2' Bury</v>
      </c>
      <c r="D13" s="47"/>
      <c r="E13" s="47"/>
      <c r="F13" s="48"/>
      <c r="G13" s="4"/>
      <c r="H13" s="4"/>
      <c r="I13" s="4"/>
      <c r="J13" s="4"/>
    </row>
    <row r="14" spans="2:10" s="2" customFormat="1" ht="25.5" customHeight="1" x14ac:dyDescent="0.2">
      <c r="B14" s="43">
        <v>128</v>
      </c>
      <c r="C14" s="44" t="str">
        <v>Fire Hydrant, 6' Bury</v>
      </c>
      <c r="D14" s="44"/>
      <c r="E14" s="44"/>
      <c r="F14" s="45"/>
      <c r="G14" s="4"/>
      <c r="H14" s="4"/>
      <c r="I14" s="4"/>
      <c r="J14" s="4"/>
    </row>
    <row r="15" spans="2:10" s="8" customFormat="1" ht="25.5" customHeight="1" x14ac:dyDescent="0.2">
      <c r="B15" s="46">
        <v>129</v>
      </c>
      <c r="C15" s="47" t="str">
        <v>1' Hydrant Extension (Kennedy)</v>
      </c>
      <c r="D15" s="47"/>
      <c r="E15" s="47"/>
      <c r="F15" s="48"/>
      <c r="G15" s="4"/>
      <c r="H15" s="4"/>
      <c r="I15" s="4"/>
      <c r="J15" s="4"/>
    </row>
    <row r="16" spans="2:10" s="2" customFormat="1" ht="25.5" customHeight="1" x14ac:dyDescent="0.2">
      <c r="B16" s="43">
        <v>130</v>
      </c>
      <c r="C16" s="44" t="str">
        <v>1 1/2' Hydrant Extension (Kennedy)</v>
      </c>
      <c r="D16" s="44"/>
      <c r="E16" s="44"/>
      <c r="F16" s="45"/>
      <c r="G16" s="4"/>
      <c r="H16" s="4"/>
      <c r="I16" s="4"/>
      <c r="J16" s="4"/>
    </row>
    <row r="17" spans="2:10" s="8" customFormat="1" ht="25.5" customHeight="1" x14ac:dyDescent="0.2">
      <c r="B17" s="46">
        <v>131</v>
      </c>
      <c r="C17" s="47" t="str">
        <v>2' Hydrant Extension (Kennedy)</v>
      </c>
      <c r="D17" s="47"/>
      <c r="E17" s="47"/>
      <c r="F17" s="48"/>
      <c r="G17" s="4"/>
      <c r="H17" s="4"/>
      <c r="I17" s="4"/>
      <c r="J17" s="4"/>
    </row>
    <row r="18" spans="2:10" s="2" customFormat="1" ht="25.5" customHeight="1" x14ac:dyDescent="0.2">
      <c r="B18" s="43">
        <v>132</v>
      </c>
      <c r="C18" s="44" t="str">
        <v>3' Hydrant Extension ( Kennedy)</v>
      </c>
      <c r="D18" s="44"/>
      <c r="E18" s="44"/>
      <c r="F18" s="45"/>
      <c r="G18" s="4"/>
      <c r="H18" s="4"/>
      <c r="I18" s="4"/>
      <c r="J18" s="4"/>
    </row>
    <row r="19" spans="2:10" s="8" customFormat="1" ht="25.5" customHeight="1" x14ac:dyDescent="0.2">
      <c r="B19" s="46">
        <v>133</v>
      </c>
      <c r="C19" s="47" t="str">
        <v>1' Hydrant Extension (Mueller)</v>
      </c>
      <c r="D19" s="47"/>
      <c r="E19" s="47"/>
      <c r="F19" s="48"/>
      <c r="G19" s="4"/>
      <c r="H19" s="4"/>
      <c r="I19" s="4"/>
      <c r="J19" s="4"/>
    </row>
    <row r="20" spans="2:10" s="2" customFormat="1" ht="25.5" customHeight="1" x14ac:dyDescent="0.2">
      <c r="B20" s="43">
        <v>134</v>
      </c>
      <c r="C20" s="44" t="str">
        <v>1 1/2' Hydrant Extension (Mueller)</v>
      </c>
      <c r="D20" s="44"/>
      <c r="E20" s="44"/>
      <c r="F20" s="45"/>
      <c r="G20" s="4"/>
      <c r="H20" s="4"/>
      <c r="I20" s="4"/>
      <c r="J20" s="4"/>
    </row>
    <row r="21" spans="2:10" s="8" customFormat="1" ht="25.5" customHeight="1" x14ac:dyDescent="0.2">
      <c r="B21" s="46">
        <v>135</v>
      </c>
      <c r="C21" s="47" t="str">
        <v>2' Hydrant Extension (Mueller)</v>
      </c>
      <c r="D21" s="47"/>
      <c r="E21" s="47"/>
      <c r="F21" s="48"/>
      <c r="G21" s="4"/>
      <c r="H21" s="4"/>
      <c r="I21" s="4"/>
      <c r="J21" s="4"/>
    </row>
    <row r="22" spans="2:10" s="2" customFormat="1" ht="25.5" customHeight="1" x14ac:dyDescent="0.2">
      <c r="B22" s="43">
        <v>136</v>
      </c>
      <c r="C22" s="44" t="str">
        <v>3' Hydrant Extension (Mueller)</v>
      </c>
      <c r="D22" s="44"/>
      <c r="E22" s="44"/>
      <c r="F22" s="45"/>
      <c r="G22" s="4"/>
      <c r="H22" s="4"/>
      <c r="I22" s="4"/>
      <c r="J22" s="4"/>
    </row>
    <row r="23" spans="2:10" s="8" customFormat="1" ht="25.5" customHeight="1" x14ac:dyDescent="0.2">
      <c r="B23" s="46">
        <v>137</v>
      </c>
      <c r="C23" s="47" t="str">
        <v>1' Hydrant Extension (M&amp;H)</v>
      </c>
      <c r="D23" s="47"/>
      <c r="E23" s="47"/>
      <c r="F23" s="48"/>
      <c r="G23" s="4"/>
      <c r="H23" s="4"/>
      <c r="I23" s="4"/>
      <c r="J23" s="4"/>
    </row>
    <row r="24" spans="2:10" s="2" customFormat="1" ht="25.5" customHeight="1" x14ac:dyDescent="0.2">
      <c r="B24" s="43">
        <v>138</v>
      </c>
      <c r="C24" s="44" t="str">
        <v>1 1/2' Hydrant Extension (M&amp;H)</v>
      </c>
      <c r="D24" s="44"/>
      <c r="E24" s="44"/>
      <c r="F24" s="45"/>
      <c r="G24" s="4"/>
      <c r="H24" s="4"/>
      <c r="I24" s="4"/>
      <c r="J24" s="4"/>
    </row>
    <row r="25" spans="2:10" s="8" customFormat="1" ht="25.5" customHeight="1" x14ac:dyDescent="0.2">
      <c r="B25" s="46">
        <v>139</v>
      </c>
      <c r="C25" s="47" t="str">
        <v>2' Hydrant Extension (M&amp;H)</v>
      </c>
      <c r="D25" s="47"/>
      <c r="E25" s="47"/>
      <c r="F25" s="48"/>
      <c r="G25" s="4"/>
      <c r="H25" s="4"/>
      <c r="I25" s="4"/>
      <c r="J25" s="4"/>
    </row>
    <row r="26" spans="2:10" s="2" customFormat="1" ht="25.5" customHeight="1" x14ac:dyDescent="0.2">
      <c r="B26" s="43">
        <v>140</v>
      </c>
      <c r="C26" s="44" t="str">
        <v>3' Hydrant Extension (M&amp;H)</v>
      </c>
      <c r="D26" s="44"/>
      <c r="E26" s="44"/>
      <c r="F26" s="45"/>
      <c r="G26" s="4"/>
      <c r="H26" s="4"/>
      <c r="I26" s="4"/>
      <c r="J26" s="4"/>
    </row>
    <row r="27" spans="2:10" s="8" customFormat="1" ht="25.5" customHeight="1" x14ac:dyDescent="0.2">
      <c r="B27" s="46">
        <v>141</v>
      </c>
      <c r="C27" s="47" t="str">
        <v>6" x 13" Swivel Hydrant Adapter</v>
      </c>
      <c r="D27" s="47"/>
      <c r="E27" s="47"/>
      <c r="F27" s="48"/>
      <c r="G27" s="4"/>
      <c r="H27" s="4"/>
      <c r="I27" s="4"/>
      <c r="J27" s="4"/>
    </row>
    <row r="28" spans="2:10" s="2" customFormat="1" ht="25.5" customHeight="1" x14ac:dyDescent="0.2">
      <c r="B28" s="43">
        <v>142</v>
      </c>
      <c r="C28" s="44" t="str">
        <v>6" x 18" Swivel Hydrant Adapter</v>
      </c>
      <c r="D28" s="44"/>
      <c r="E28" s="44"/>
      <c r="F28" s="45"/>
      <c r="G28" s="4"/>
      <c r="H28" s="4"/>
      <c r="I28" s="4"/>
      <c r="J28" s="4"/>
    </row>
    <row r="29" spans="2:10" s="8" customFormat="1" ht="25.5" customHeight="1" x14ac:dyDescent="0.2">
      <c r="B29" s="46">
        <v>143</v>
      </c>
      <c r="C29" s="47" t="str">
        <v>8" x 18" Swivel Hydrant Adapter</v>
      </c>
      <c r="D29" s="47"/>
      <c r="E29" s="47"/>
      <c r="F29" s="48"/>
      <c r="G29" s="4"/>
      <c r="H29" s="4"/>
      <c r="I29" s="4"/>
      <c r="J29" s="4"/>
    </row>
  </sheetData>
  <sheetProtection selectLockedCells="1"/>
  <mergeCells count="5">
    <mergeCell ref="B2:C4"/>
    <mergeCell ref="D2:F2"/>
    <mergeCell ref="D3:F3"/>
    <mergeCell ref="D4:F4"/>
    <mergeCell ref="D6:F6"/>
  </mergeCells>
  <phoneticPr fontId="10" type="noConversion"/>
  <hyperlinks>
    <hyperlink ref="D4" r:id="rId1" xr:uid="{EB61B38E-017C-4337-87EC-C998D98F3687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Fire Hydrant Material&amp;C&amp;"Arial Nova,Regular"Page &amp;P of &amp;N&amp;R&amp;"Arial Nova,Regular"Initial:_________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6E6B9-31E3-49BB-93BB-05B26AD67C4F}">
  <dimension ref="B1:K30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1" ht="18" customHeight="1" x14ac:dyDescent="0.2"/>
    <row r="2" spans="2:11" ht="18" customHeight="1" x14ac:dyDescent="0.2">
      <c r="B2" s="63"/>
      <c r="C2" s="63"/>
      <c r="D2" s="64" t="s">
        <v>462</v>
      </c>
      <c r="E2" s="64"/>
      <c r="F2" s="64"/>
    </row>
    <row r="3" spans="2:11" ht="18" customHeight="1" x14ac:dyDescent="0.2">
      <c r="B3" s="63"/>
      <c r="C3" s="63"/>
      <c r="D3" s="64" t="s">
        <v>71</v>
      </c>
      <c r="E3" s="64"/>
      <c r="F3" s="64"/>
    </row>
    <row r="4" spans="2:11" ht="18" customHeight="1" x14ac:dyDescent="0.2">
      <c r="B4" s="63"/>
      <c r="C4" s="63"/>
      <c r="D4" s="65" t="s">
        <v>72</v>
      </c>
      <c r="E4" s="64"/>
      <c r="F4" s="64"/>
    </row>
    <row r="5" spans="2:11" ht="18" customHeight="1" x14ac:dyDescent="0.2">
      <c r="B5" s="5"/>
      <c r="C5" s="5"/>
    </row>
    <row r="6" spans="2:11" s="7" customFormat="1" ht="25.5" customHeight="1" x14ac:dyDescent="0.2">
      <c r="B6" s="6"/>
      <c r="C6" s="6" t="s">
        <v>672</v>
      </c>
      <c r="D6" s="66" t="s">
        <v>88</v>
      </c>
      <c r="E6" s="66"/>
      <c r="F6" s="66"/>
      <c r="G6" s="4"/>
      <c r="H6" s="4"/>
      <c r="I6" s="4"/>
      <c r="J6" s="4"/>
    </row>
    <row r="7" spans="2:11" s="7" customFormat="1" ht="25.5" customHeight="1" x14ac:dyDescent="0.2">
      <c r="B7" s="39" t="s">
        <v>68</v>
      </c>
      <c r="C7" s="40" t="s">
        <v>54</v>
      </c>
      <c r="D7" s="40" t="s">
        <v>70</v>
      </c>
      <c r="E7" s="41" t="s">
        <v>486</v>
      </c>
      <c r="F7" s="42" t="s">
        <v>0</v>
      </c>
      <c r="G7" s="4"/>
      <c r="H7" s="4"/>
      <c r="I7" s="4"/>
      <c r="J7" s="4"/>
    </row>
    <row r="8" spans="2:11" s="2" customFormat="1" ht="25.5" customHeight="1" x14ac:dyDescent="0.2">
      <c r="B8" s="43" cm="1">
        <f t="array" ref="B8:C30">_xlfn._xlws.FILTER(Items[[Item '#]:[Description]],Items[Category]=D6)</f>
        <v>144</v>
      </c>
      <c r="C8" s="44" t="str">
        <v>3" Flange Packs with Stainless Steel Bolts</v>
      </c>
      <c r="D8" s="44"/>
      <c r="E8" s="44"/>
      <c r="F8" s="45"/>
      <c r="G8" s="4"/>
      <c r="H8" s="4"/>
      <c r="I8" s="4"/>
      <c r="J8" s="4"/>
    </row>
    <row r="9" spans="2:11" ht="25.5" customHeight="1" x14ac:dyDescent="0.2">
      <c r="B9" s="46">
        <v>145</v>
      </c>
      <c r="C9" s="47" t="str">
        <v xml:space="preserve">3" Blind Flange  </v>
      </c>
      <c r="D9" s="47"/>
      <c r="E9" s="47"/>
      <c r="F9" s="48"/>
      <c r="K9" s="4"/>
    </row>
    <row r="10" spans="2:11" s="2" customFormat="1" ht="25.5" customHeight="1" x14ac:dyDescent="0.2">
      <c r="B10" s="43">
        <v>146</v>
      </c>
      <c r="C10" s="44" t="str">
        <v>3" Blind Flange x 2" FIPT</v>
      </c>
      <c r="D10" s="44"/>
      <c r="E10" s="44"/>
      <c r="F10" s="45"/>
      <c r="G10" s="4"/>
      <c r="H10" s="4"/>
      <c r="I10" s="4"/>
      <c r="J10" s="4"/>
    </row>
    <row r="11" spans="2:11" s="2" customFormat="1" ht="25.5" customHeight="1" x14ac:dyDescent="0.2">
      <c r="B11" s="46">
        <v>147</v>
      </c>
      <c r="C11" s="47" t="str">
        <v>3" Flanged Tee</v>
      </c>
      <c r="D11" s="47"/>
      <c r="E11" s="47"/>
      <c r="F11" s="48"/>
      <c r="G11" s="4"/>
      <c r="H11" s="4"/>
      <c r="I11" s="4"/>
      <c r="J11" s="4"/>
    </row>
    <row r="12" spans="2:11" s="2" customFormat="1" ht="25.5" customHeight="1" x14ac:dyDescent="0.2">
      <c r="B12" s="43">
        <v>148</v>
      </c>
      <c r="C12" s="44" t="str">
        <v>4" Ductile Iron Spool Piece, 6 ft. length</v>
      </c>
      <c r="D12" s="44"/>
      <c r="E12" s="44"/>
      <c r="F12" s="45"/>
      <c r="G12" s="4"/>
      <c r="H12" s="4"/>
      <c r="I12" s="4"/>
      <c r="J12" s="4"/>
    </row>
    <row r="13" spans="2:11" s="2" customFormat="1" ht="25.5" customHeight="1" x14ac:dyDescent="0.2">
      <c r="B13" s="46">
        <v>149</v>
      </c>
      <c r="C13" s="47" t="str">
        <v>4" x 3" Flanged Reducer</v>
      </c>
      <c r="D13" s="47"/>
      <c r="E13" s="47"/>
      <c r="F13" s="48"/>
      <c r="G13" s="4"/>
      <c r="H13" s="4"/>
      <c r="I13" s="4"/>
      <c r="J13" s="4"/>
    </row>
    <row r="14" spans="2:11" s="2" customFormat="1" ht="25.5" customHeight="1" x14ac:dyDescent="0.2">
      <c r="B14" s="43">
        <v>150</v>
      </c>
      <c r="C14" s="44" t="str">
        <v>4" Mechanical Joint x 3" Flange Reducer</v>
      </c>
      <c r="D14" s="44"/>
      <c r="E14" s="44"/>
      <c r="F14" s="45"/>
      <c r="G14" s="4"/>
      <c r="H14" s="4"/>
      <c r="I14" s="4"/>
      <c r="J14" s="4"/>
    </row>
    <row r="15" spans="2:11" s="2" customFormat="1" ht="25.5" customHeight="1" x14ac:dyDescent="0.2">
      <c r="B15" s="46">
        <v>151</v>
      </c>
      <c r="C15" s="47" t="str">
        <v>4" Flange Packs with Stainless Steel Bolts</v>
      </c>
      <c r="D15" s="47"/>
      <c r="E15" s="47"/>
      <c r="F15" s="48"/>
      <c r="G15" s="4"/>
      <c r="H15" s="4"/>
      <c r="I15" s="4"/>
      <c r="J15" s="4"/>
    </row>
    <row r="16" spans="2:11" s="2" customFormat="1" ht="25.5" customHeight="1" x14ac:dyDescent="0.2">
      <c r="B16" s="43">
        <v>152</v>
      </c>
      <c r="C16" s="44" t="str">
        <v>4" Blind Flange</v>
      </c>
      <c r="D16" s="44"/>
      <c r="E16" s="44"/>
      <c r="F16" s="45"/>
      <c r="G16" s="4"/>
      <c r="H16" s="4"/>
      <c r="I16" s="4"/>
      <c r="J16" s="4"/>
    </row>
    <row r="17" spans="2:10" s="2" customFormat="1" ht="25.5" customHeight="1" x14ac:dyDescent="0.2">
      <c r="B17" s="46">
        <v>153</v>
      </c>
      <c r="C17" s="47" t="str">
        <v>4" Blind Flange x 2" FIPT</v>
      </c>
      <c r="D17" s="47"/>
      <c r="E17" s="47"/>
      <c r="F17" s="48"/>
      <c r="G17" s="4"/>
      <c r="H17" s="4"/>
      <c r="I17" s="4"/>
      <c r="J17" s="4"/>
    </row>
    <row r="18" spans="2:10" s="2" customFormat="1" ht="25.5" customHeight="1" x14ac:dyDescent="0.2">
      <c r="B18" s="43">
        <v>154</v>
      </c>
      <c r="C18" s="44" t="str">
        <v>4" Flange Tee</v>
      </c>
      <c r="D18" s="44"/>
      <c r="E18" s="44"/>
      <c r="F18" s="45"/>
      <c r="G18" s="4"/>
      <c r="H18" s="4"/>
      <c r="I18" s="4"/>
      <c r="J18" s="4"/>
    </row>
    <row r="19" spans="2:10" s="2" customFormat="1" ht="25.5" customHeight="1" x14ac:dyDescent="0.2">
      <c r="B19" s="46">
        <v>155</v>
      </c>
      <c r="C19" s="47" t="str">
        <v>6" Ductile Iron Spool Piece, 6 ft. length</v>
      </c>
      <c r="D19" s="47"/>
      <c r="E19" s="47"/>
      <c r="F19" s="48"/>
      <c r="G19" s="4"/>
      <c r="H19" s="4"/>
      <c r="I19" s="4"/>
      <c r="J19" s="4"/>
    </row>
    <row r="20" spans="2:10" s="2" customFormat="1" ht="25.5" customHeight="1" x14ac:dyDescent="0.2">
      <c r="B20" s="43">
        <v>156</v>
      </c>
      <c r="C20" s="44" t="str">
        <v>6" Blind Flange</v>
      </c>
      <c r="D20" s="44"/>
      <c r="E20" s="44"/>
      <c r="F20" s="45"/>
      <c r="G20" s="4"/>
      <c r="H20" s="4"/>
      <c r="I20" s="4"/>
      <c r="J20" s="4"/>
    </row>
    <row r="21" spans="2:10" s="2" customFormat="1" ht="25.5" customHeight="1" x14ac:dyDescent="0.2">
      <c r="B21" s="46">
        <v>157</v>
      </c>
      <c r="C21" s="47" t="str">
        <v>6" Flange Packs with Stainless Steel Bolts</v>
      </c>
      <c r="D21" s="47"/>
      <c r="E21" s="47"/>
      <c r="F21" s="48"/>
      <c r="G21" s="4"/>
      <c r="H21" s="4"/>
      <c r="I21" s="4"/>
      <c r="J21" s="4"/>
    </row>
    <row r="22" spans="2:10" s="2" customFormat="1" ht="25.5" customHeight="1" x14ac:dyDescent="0.2">
      <c r="B22" s="43">
        <v>158</v>
      </c>
      <c r="C22" s="44" t="str">
        <v>6" Blind Flange x 2" FIPT</v>
      </c>
      <c r="D22" s="44"/>
      <c r="E22" s="44"/>
      <c r="F22" s="45"/>
      <c r="G22" s="4"/>
      <c r="H22" s="4"/>
      <c r="I22" s="4"/>
      <c r="J22" s="4"/>
    </row>
    <row r="23" spans="2:10" s="2" customFormat="1" ht="25.5" customHeight="1" x14ac:dyDescent="0.2">
      <c r="B23" s="46">
        <v>159</v>
      </c>
      <c r="C23" s="47" t="str">
        <v>6" Flanged Tee</v>
      </c>
      <c r="D23" s="47"/>
      <c r="E23" s="47"/>
      <c r="F23" s="48"/>
      <c r="G23" s="4"/>
      <c r="H23" s="4"/>
      <c r="I23" s="4"/>
      <c r="J23" s="4"/>
    </row>
    <row r="24" spans="2:10" s="2" customFormat="1" ht="25.5" customHeight="1" x14ac:dyDescent="0.2">
      <c r="B24" s="43">
        <v>160</v>
      </c>
      <c r="C24" s="44" t="str">
        <v>8" Flange Packs with Stainless Steel Bolts</v>
      </c>
      <c r="D24" s="44"/>
      <c r="E24" s="44"/>
      <c r="F24" s="45"/>
      <c r="G24" s="4"/>
      <c r="H24" s="4"/>
      <c r="I24" s="4"/>
      <c r="J24" s="4"/>
    </row>
    <row r="25" spans="2:10" s="2" customFormat="1" ht="25.5" customHeight="1" x14ac:dyDescent="0.2">
      <c r="B25" s="46">
        <v>161</v>
      </c>
      <c r="C25" s="47" t="str">
        <v>8" Blind Flange</v>
      </c>
      <c r="D25" s="47"/>
      <c r="E25" s="47"/>
      <c r="F25" s="48"/>
      <c r="G25" s="4"/>
      <c r="H25" s="4"/>
      <c r="I25" s="4"/>
      <c r="J25" s="4"/>
    </row>
    <row r="26" spans="2:10" s="2" customFormat="1" ht="25.5" customHeight="1" x14ac:dyDescent="0.2">
      <c r="B26" s="43">
        <v>162</v>
      </c>
      <c r="C26" s="44" t="str">
        <v>8" Blind Flange x 2" FIPT</v>
      </c>
      <c r="D26" s="44"/>
      <c r="E26" s="44"/>
      <c r="F26" s="45"/>
      <c r="G26" s="4"/>
      <c r="H26" s="4"/>
      <c r="I26" s="4"/>
      <c r="J26" s="4"/>
    </row>
    <row r="27" spans="2:10" s="2" customFormat="1" ht="25.5" customHeight="1" x14ac:dyDescent="0.2">
      <c r="B27" s="46">
        <v>163</v>
      </c>
      <c r="C27" s="47" t="str">
        <v>3" Mechanical Joint X Flange Adapter</v>
      </c>
      <c r="D27" s="47"/>
      <c r="E27" s="47"/>
      <c r="F27" s="48"/>
      <c r="G27" s="4"/>
      <c r="H27" s="4"/>
      <c r="I27" s="4"/>
      <c r="J27" s="4"/>
    </row>
    <row r="28" spans="2:10" s="2" customFormat="1" ht="25.5" customHeight="1" x14ac:dyDescent="0.2">
      <c r="B28" s="43">
        <v>164</v>
      </c>
      <c r="C28" s="44" t="str">
        <v>4" Mechanical Joint X Flange Adapter</v>
      </c>
      <c r="D28" s="44"/>
      <c r="E28" s="44"/>
      <c r="F28" s="45"/>
      <c r="G28" s="4"/>
      <c r="H28" s="4"/>
      <c r="I28" s="4"/>
      <c r="J28" s="4"/>
    </row>
    <row r="29" spans="2:10" s="2" customFormat="1" ht="25.5" customHeight="1" x14ac:dyDescent="0.2">
      <c r="B29" s="46">
        <v>165</v>
      </c>
      <c r="C29" s="47" t="str">
        <v>6" Mechanical Joint x Flange Adapter</v>
      </c>
      <c r="D29" s="47"/>
      <c r="E29" s="47"/>
      <c r="F29" s="48"/>
      <c r="G29" s="4"/>
      <c r="H29" s="4"/>
      <c r="I29" s="4"/>
      <c r="J29" s="4"/>
    </row>
    <row r="30" spans="2:10" s="2" customFormat="1" ht="25.5" customHeight="1" x14ac:dyDescent="0.2">
      <c r="B30" s="43">
        <v>166</v>
      </c>
      <c r="C30" s="44" t="str">
        <v>8" Mechanical Joint x Flange Adapter</v>
      </c>
      <c r="D30" s="44"/>
      <c r="E30" s="44"/>
      <c r="F30" s="45"/>
      <c r="G30" s="4"/>
      <c r="H30" s="4"/>
      <c r="I30" s="4"/>
      <c r="J30" s="4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982C7EBB-D573-4056-B316-BCE5C2FB8BD9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Flanged Material&amp;C&amp;"Arial Nova,Regular"Page &amp;P of &amp;N&amp;R&amp;"Arial Nova,Regular"Initial:_________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47F9F-D76C-4EC5-89BD-F0B1C14CA330}">
  <dimension ref="B1:J38"/>
  <sheetViews>
    <sheetView showGridLines="0" zoomScaleNormal="100" workbookViewId="0">
      <selection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5"/>
      <c r="C2" s="5"/>
      <c r="D2" s="64" t="s">
        <v>462</v>
      </c>
      <c r="E2" s="64"/>
      <c r="F2" s="64"/>
    </row>
    <row r="3" spans="2:10" ht="18" customHeight="1" x14ac:dyDescent="0.2">
      <c r="B3" s="5"/>
      <c r="C3" s="5"/>
      <c r="D3" s="64" t="s">
        <v>71</v>
      </c>
      <c r="E3" s="64"/>
      <c r="F3" s="64"/>
    </row>
    <row r="4" spans="2:10" ht="18" customHeight="1" x14ac:dyDescent="0.2">
      <c r="B4" s="5"/>
      <c r="C4" s="5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89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39" t="s">
        <v>68</v>
      </c>
      <c r="C7" s="40" t="s">
        <v>54</v>
      </c>
      <c r="D7" s="40" t="s">
        <v>70</v>
      </c>
      <c r="E7" s="41" t="s">
        <v>486</v>
      </c>
      <c r="F7" s="42" t="s">
        <v>92</v>
      </c>
      <c r="G7" s="4"/>
      <c r="H7" s="4"/>
      <c r="I7" s="4"/>
      <c r="J7" s="4"/>
    </row>
    <row r="8" spans="2:10" s="2" customFormat="1" ht="25.5" customHeight="1" x14ac:dyDescent="0.2">
      <c r="B8" s="43" cm="1">
        <f t="array" ref="B8:C38">_xlfn._xlws.FILTER(Items[[Item '#]:[Description]],Items[Category]="Meters, Meter Boxes &amp; MXU's")</f>
        <v>167</v>
      </c>
      <c r="C8" s="44" t="str">
        <v>5/8" x 3/4" Badger M25 Meter</v>
      </c>
      <c r="D8" s="44"/>
      <c r="E8" s="44"/>
      <c r="F8" s="45"/>
      <c r="G8" s="4"/>
      <c r="H8" s="4"/>
      <c r="I8" s="4"/>
      <c r="J8" s="4"/>
    </row>
    <row r="9" spans="2:10" s="2" customFormat="1" ht="25.5" customHeight="1" x14ac:dyDescent="0.2">
      <c r="B9" s="46">
        <v>168</v>
      </c>
      <c r="C9" s="47" t="str">
        <v>5/8" x 3/4" Kamstrup FlowIQ 2100 Meter</v>
      </c>
      <c r="D9" s="47"/>
      <c r="E9" s="47"/>
      <c r="F9" s="48"/>
      <c r="G9" s="4"/>
      <c r="H9" s="4"/>
      <c r="I9" s="4"/>
      <c r="J9" s="4"/>
    </row>
    <row r="10" spans="2:10" s="2" customFormat="1" ht="25.5" customHeight="1" x14ac:dyDescent="0.2">
      <c r="B10" s="43">
        <v>169</v>
      </c>
      <c r="C10" s="44" t="str">
        <v>5/8" x 3/4" Sensus SR II Meter</v>
      </c>
      <c r="D10" s="44"/>
      <c r="E10" s="44"/>
      <c r="F10" s="45"/>
      <c r="G10" s="4"/>
      <c r="H10" s="4"/>
      <c r="I10" s="4"/>
      <c r="J10" s="4"/>
    </row>
    <row r="11" spans="2:10" s="2" customFormat="1" ht="25.5" customHeight="1" x14ac:dyDescent="0.2">
      <c r="B11" s="46">
        <v>170</v>
      </c>
      <c r="C11" s="47" t="str">
        <v>Sensus SmartPoint® 520M Module, Single Port</v>
      </c>
      <c r="D11" s="47"/>
      <c r="E11" s="47"/>
      <c r="F11" s="48"/>
      <c r="G11" s="4"/>
      <c r="H11" s="4"/>
      <c r="I11" s="4"/>
      <c r="J11" s="4"/>
    </row>
    <row r="12" spans="2:10" s="2" customFormat="1" ht="25.5" customHeight="1" x14ac:dyDescent="0.2">
      <c r="B12" s="43">
        <v>171</v>
      </c>
      <c r="C12" s="44" t="str">
        <v xml:space="preserve">3/4" Rubber Meter Gasket </v>
      </c>
      <c r="D12" s="44"/>
      <c r="E12" s="44"/>
      <c r="F12" s="45"/>
      <c r="G12" s="4"/>
      <c r="H12" s="4"/>
      <c r="I12" s="4"/>
      <c r="J12" s="4"/>
    </row>
    <row r="13" spans="2:10" s="2" customFormat="1" ht="25.5" customHeight="1" x14ac:dyDescent="0.2">
      <c r="B13" s="46">
        <v>172</v>
      </c>
      <c r="C13" s="47" t="str">
        <v>3/4" Pentek Plastic Meter Box Riser, 3" Tall</v>
      </c>
      <c r="D13" s="47"/>
      <c r="E13" s="47"/>
      <c r="F13" s="48"/>
      <c r="G13" s="4"/>
      <c r="H13" s="4"/>
      <c r="I13" s="4"/>
      <c r="J13" s="4"/>
    </row>
    <row r="14" spans="2:10" s="2" customFormat="1" ht="25.5" customHeight="1" x14ac:dyDescent="0.2">
      <c r="B14" s="43">
        <v>173</v>
      </c>
      <c r="C14" s="44" t="str">
        <v>3/4" Pentek Plastic Meter Box Riser, 6" Tall</v>
      </c>
      <c r="D14" s="44"/>
      <c r="E14" s="44"/>
      <c r="F14" s="45"/>
      <c r="G14" s="4"/>
      <c r="H14" s="4"/>
      <c r="I14" s="4"/>
      <c r="J14" s="4"/>
    </row>
    <row r="15" spans="2:10" s="8" customFormat="1" ht="25.5" customHeight="1" x14ac:dyDescent="0.2">
      <c r="B15" s="46">
        <v>174</v>
      </c>
      <c r="C15" s="47" t="str">
        <v>3/4" Pentek Plastic Meter Box Top, with Snap Lock Meter Reader Lid</v>
      </c>
      <c r="D15" s="47"/>
      <c r="E15" s="47"/>
      <c r="F15" s="48"/>
      <c r="G15" s="4"/>
      <c r="H15" s="4"/>
      <c r="I15" s="4"/>
      <c r="J15" s="4"/>
    </row>
    <row r="16" spans="2:10" s="2" customFormat="1" ht="25.5" customHeight="1" x14ac:dyDescent="0.2">
      <c r="B16" s="43">
        <v>175</v>
      </c>
      <c r="C16" s="44" t="str">
        <v>Jumbo Pentek or equivalent Meter Box Riser, 6" Tall</v>
      </c>
      <c r="D16" s="44"/>
      <c r="E16" s="44"/>
      <c r="F16" s="45"/>
      <c r="G16" s="4"/>
      <c r="H16" s="4"/>
      <c r="I16" s="4"/>
      <c r="J16" s="4"/>
    </row>
    <row r="17" spans="2:6" ht="25.5" customHeight="1" x14ac:dyDescent="0.2">
      <c r="B17" s="46">
        <v>176</v>
      </c>
      <c r="C17" s="47" t="str">
        <v>Jumbo Pentek or equivalent Plastic Meter Box</v>
      </c>
      <c r="D17" s="47"/>
      <c r="E17" s="47"/>
      <c r="F17" s="48"/>
    </row>
    <row r="18" spans="2:6" ht="25.5" customHeight="1" x14ac:dyDescent="0.2">
      <c r="B18" s="43">
        <v>177</v>
      </c>
      <c r="C18" s="44" t="str">
        <v>Jumbo Pentek Plastic Meter Top or Equivalent, with Snap Lock Meter Reader Lid</v>
      </c>
      <c r="D18" s="44"/>
      <c r="E18" s="44"/>
      <c r="F18" s="45"/>
    </row>
    <row r="19" spans="2:6" ht="25.5" customHeight="1" x14ac:dyDescent="0.2">
      <c r="B19" s="46">
        <v>178</v>
      </c>
      <c r="C19" s="47" t="str">
        <v>DFW or equivalent 24x36x24 Box and Lid</v>
      </c>
      <c r="D19" s="47"/>
      <c r="E19" s="47"/>
      <c r="F19" s="48"/>
    </row>
    <row r="20" spans="2:6" ht="25.5" customHeight="1" x14ac:dyDescent="0.2">
      <c r="B20" s="43">
        <v>179</v>
      </c>
      <c r="C20" s="44" t="str">
        <v>DFW or equivalent 12" Round Plastic Lid w/ MXU Clip</v>
      </c>
      <c r="D20" s="44"/>
      <c r="E20" s="44"/>
      <c r="F20" s="45"/>
    </row>
    <row r="21" spans="2:6" ht="25.5" customHeight="1" x14ac:dyDescent="0.2">
      <c r="B21" s="46">
        <v>180</v>
      </c>
      <c r="C21" s="47" t="str">
        <v>1" Sensus SR2 Meter, 7" ER</v>
      </c>
      <c r="D21" s="47"/>
      <c r="E21" s="47"/>
      <c r="F21" s="48"/>
    </row>
    <row r="22" spans="2:6" ht="25.5" customHeight="1" x14ac:dyDescent="0.2">
      <c r="B22" s="43">
        <v>181</v>
      </c>
      <c r="C22" s="44" t="str">
        <v>1" Rubber Meter Gasket</v>
      </c>
      <c r="D22" s="44"/>
      <c r="E22" s="44"/>
      <c r="F22" s="45"/>
    </row>
    <row r="23" spans="2:6" ht="25.5" customHeight="1" x14ac:dyDescent="0.2">
      <c r="B23" s="46">
        <v>182</v>
      </c>
      <c r="C23" s="47" t="str">
        <v>1" Badger M55 Meter</v>
      </c>
      <c r="D23" s="47"/>
      <c r="E23" s="47"/>
      <c r="F23" s="48"/>
    </row>
    <row r="24" spans="2:6" ht="25.5" customHeight="1" x14ac:dyDescent="0.2">
      <c r="B24" s="43">
        <v>183</v>
      </c>
      <c r="C24" s="44" t="str">
        <v>1" Kamstrup FlowIQ Meter</v>
      </c>
      <c r="D24" s="44"/>
      <c r="E24" s="44"/>
      <c r="F24" s="45"/>
    </row>
    <row r="25" spans="2:6" ht="25.5" customHeight="1" x14ac:dyDescent="0.2">
      <c r="B25" s="46">
        <v>184</v>
      </c>
      <c r="C25" s="47" t="str">
        <v>1 1/2" Sensus OMNI C2 Meter</v>
      </c>
      <c r="D25" s="47"/>
      <c r="E25" s="47"/>
      <c r="F25" s="48"/>
    </row>
    <row r="26" spans="2:6" ht="25.5" customHeight="1" x14ac:dyDescent="0.2">
      <c r="B26" s="43">
        <v>185</v>
      </c>
      <c r="C26" s="44" t="str">
        <v>1-1/2" Sensus OMNI C2 100G AMR Measuring Chamber Assembly</v>
      </c>
      <c r="D26" s="44"/>
      <c r="E26" s="44"/>
      <c r="F26" s="45"/>
    </row>
    <row r="27" spans="2:6" ht="25.5" customHeight="1" x14ac:dyDescent="0.2">
      <c r="B27" s="46">
        <v>186</v>
      </c>
      <c r="C27" s="47" t="str">
        <v>2" Sensus OMNI C2 Meter (Long Length)</v>
      </c>
      <c r="D27" s="47"/>
      <c r="E27" s="47"/>
      <c r="F27" s="48"/>
    </row>
    <row r="28" spans="2:6" ht="25.5" customHeight="1" x14ac:dyDescent="0.2">
      <c r="B28" s="43">
        <v>187</v>
      </c>
      <c r="C28" s="44" t="str">
        <v>2" Sensus OMNI C2 100G AMR Measuring Chamber Assembly</v>
      </c>
      <c r="D28" s="44"/>
      <c r="E28" s="44"/>
      <c r="F28" s="45"/>
    </row>
    <row r="29" spans="2:6" ht="25.5" customHeight="1" x14ac:dyDescent="0.2">
      <c r="B29" s="46">
        <v>188</v>
      </c>
      <c r="C29" s="47" t="str">
        <v>3" Sensus OMNI C2 Meter</v>
      </c>
      <c r="D29" s="47"/>
      <c r="E29" s="47"/>
      <c r="F29" s="48"/>
    </row>
    <row r="30" spans="2:6" ht="25.5" customHeight="1" x14ac:dyDescent="0.2">
      <c r="B30" s="43">
        <v>189</v>
      </c>
      <c r="C30" s="44" t="str">
        <v>3" Sensus OMNI C2 100G AMR Measuring Chamber Assembly</v>
      </c>
      <c r="D30" s="44"/>
      <c r="E30" s="44"/>
      <c r="F30" s="45"/>
    </row>
    <row r="31" spans="2:6" ht="25.5" customHeight="1" x14ac:dyDescent="0.2">
      <c r="B31" s="46">
        <v>190</v>
      </c>
      <c r="C31" s="47" t="str">
        <v>4" Sensus OMNI C2 Meter</v>
      </c>
      <c r="D31" s="47"/>
      <c r="E31" s="47"/>
      <c r="F31" s="48"/>
    </row>
    <row r="32" spans="2:6" ht="25.5" customHeight="1" x14ac:dyDescent="0.2">
      <c r="B32" s="43">
        <v>191</v>
      </c>
      <c r="C32" s="44" t="str">
        <v>4" Sensus OMNI C2 1,000G AMR Measuring Chamber Assembly</v>
      </c>
      <c r="D32" s="44"/>
      <c r="E32" s="44"/>
      <c r="F32" s="45"/>
    </row>
    <row r="33" spans="2:6" ht="25.5" customHeight="1" x14ac:dyDescent="0.2">
      <c r="B33" s="46">
        <v>192</v>
      </c>
      <c r="C33" s="47" t="str">
        <v>4" Sensus OMNI T2 Meter</v>
      </c>
      <c r="D33" s="47"/>
      <c r="E33" s="47"/>
      <c r="F33" s="48"/>
    </row>
    <row r="34" spans="2:6" ht="25.5" customHeight="1" x14ac:dyDescent="0.2">
      <c r="B34" s="43">
        <v>193</v>
      </c>
      <c r="C34" s="44" t="str">
        <v>6" Sensus OMNI C2 Meter</v>
      </c>
      <c r="D34" s="44"/>
      <c r="E34" s="44"/>
      <c r="F34" s="45"/>
    </row>
    <row r="35" spans="2:6" ht="25.5" customHeight="1" x14ac:dyDescent="0.2">
      <c r="B35" s="46">
        <v>194</v>
      </c>
      <c r="C35" s="47" t="str">
        <v>6" Sensus OMNI C2 1,000G AMR Measuring Chamber Assembly</v>
      </c>
      <c r="D35" s="47"/>
      <c r="E35" s="47"/>
      <c r="F35" s="48"/>
    </row>
    <row r="36" spans="2:6" ht="25.5" customHeight="1" x14ac:dyDescent="0.2">
      <c r="B36" s="43">
        <v>195</v>
      </c>
      <c r="C36" s="44" t="str">
        <v>6" Sensus OMNI T2 Meter</v>
      </c>
      <c r="D36" s="44"/>
      <c r="E36" s="44"/>
      <c r="F36" s="45"/>
    </row>
    <row r="37" spans="2:6" ht="25.5" customHeight="1" x14ac:dyDescent="0.2">
      <c r="B37" s="46">
        <v>196</v>
      </c>
      <c r="C37" s="47" t="str">
        <v>8" Sensus OMNI C2 Meter</v>
      </c>
      <c r="D37" s="47"/>
      <c r="E37" s="47"/>
      <c r="F37" s="48"/>
    </row>
    <row r="38" spans="2:6" ht="25.5" customHeight="1" x14ac:dyDescent="0.2">
      <c r="B38" s="43">
        <v>197</v>
      </c>
      <c r="C38" s="44" t="str">
        <v>8" Sensus OMNI C2 1,000G AMR Measuring Chamber Assembly</v>
      </c>
      <c r="D38" s="44"/>
      <c r="E38" s="44"/>
      <c r="F38" s="45"/>
    </row>
  </sheetData>
  <sheetProtection selectLockedCells="1"/>
  <mergeCells count="4">
    <mergeCell ref="D2:F2"/>
    <mergeCell ref="D3:F3"/>
    <mergeCell ref="D4:F4"/>
    <mergeCell ref="D6:F6"/>
  </mergeCells>
  <phoneticPr fontId="10" type="noConversion"/>
  <hyperlinks>
    <hyperlink ref="D4" r:id="rId1" xr:uid="{1B96918B-C835-436F-A045-9E3BF3A62B0C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Meters, Meter Boxes &amp;&amp; SmartPoints&amp;C&amp;"Arial Nova,Regular"Page &amp;P of &amp;N&amp;R&amp;"Arial Nova,Regular"Initial:_________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4135-A87E-4324-815D-C16FB69F1414}">
  <dimension ref="B1:J183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81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183">_xlfn._xlws.FILTER(Items[[Item '#]:[Description]],Items[Category]=D6)</f>
        <v>198</v>
      </c>
      <c r="C8" s="14" t="str">
        <v>3/4" Angled Dual Check Valve Assembly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199</v>
      </c>
      <c r="C9" s="16" t="str">
        <v>3/4" Dual Check Valve Repair Kit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200</v>
      </c>
      <c r="C10" s="14" t="str">
        <v>3/4" x 12" Stainless Steel Wrap Repair Clamp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201</v>
      </c>
      <c r="C11" s="16" t="str">
        <v>3/4" x 3" Stainless Steel Wrap Repair Clamp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202</v>
      </c>
      <c r="C12" s="14" t="str">
        <v>3/4" x 6" Stainless Steel Wrap Repair Clamp</v>
      </c>
      <c r="D12" s="14"/>
      <c r="E12" s="14"/>
      <c r="F12" s="15"/>
      <c r="G12" s="4"/>
      <c r="H12" s="4"/>
      <c r="I12" s="4"/>
      <c r="J12" s="4"/>
    </row>
    <row r="13" spans="2:10" s="2" customFormat="1" ht="25.5" customHeight="1" x14ac:dyDescent="0.2">
      <c r="B13" s="23">
        <v>203</v>
      </c>
      <c r="C13" s="16" t="str">
        <v>1" x 12" Stainless Steel Wrap Repair Clamp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204</v>
      </c>
      <c r="C14" s="14" t="str">
        <v>1" x 3" Stainless Steel Wrap Repair Clamp</v>
      </c>
      <c r="D14" s="14"/>
      <c r="E14" s="14"/>
      <c r="F14" s="15"/>
      <c r="G14" s="4"/>
      <c r="H14" s="4"/>
      <c r="I14" s="4"/>
      <c r="J14" s="4"/>
    </row>
    <row r="15" spans="2:10" s="8" customFormat="1" ht="25.5" customHeight="1" x14ac:dyDescent="0.2">
      <c r="B15" s="23">
        <v>205</v>
      </c>
      <c r="C15" s="16" t="str">
        <v>1" x 6" Stainless Steel Wrap Repair Clamp</v>
      </c>
      <c r="D15" s="16"/>
      <c r="E15" s="16"/>
      <c r="F15" s="17"/>
      <c r="G15" s="4"/>
      <c r="H15" s="4"/>
      <c r="I15" s="4"/>
      <c r="J15" s="4"/>
    </row>
    <row r="16" spans="2:10" s="2" customFormat="1" ht="25.5" customHeight="1" x14ac:dyDescent="0.2">
      <c r="B16" s="22">
        <v>206</v>
      </c>
      <c r="C16" s="14" t="str">
        <v>1 1/4" x 12" Stainless Steel Wrap Repair Clamp</v>
      </c>
      <c r="D16" s="14"/>
      <c r="E16" s="14"/>
      <c r="F16" s="15"/>
      <c r="G16" s="4"/>
      <c r="H16" s="4"/>
      <c r="I16" s="4"/>
      <c r="J16" s="4"/>
    </row>
    <row r="17" spans="2:6" ht="25.5" customHeight="1" x14ac:dyDescent="0.2">
      <c r="B17" s="23">
        <v>207</v>
      </c>
      <c r="C17" s="16" t="str">
        <v>1 1/4" x 3" Stainless Steel Wrap Repair Clamp</v>
      </c>
      <c r="D17" s="16"/>
      <c r="E17" s="16"/>
      <c r="F17" s="17"/>
    </row>
    <row r="18" spans="2:6" ht="25.5" customHeight="1" x14ac:dyDescent="0.2">
      <c r="B18" s="22">
        <v>208</v>
      </c>
      <c r="C18" s="14" t="str">
        <v>1 1/4" x 6" Stainless Steel Wrap Repair Clamp</v>
      </c>
      <c r="D18" s="14"/>
      <c r="E18" s="14"/>
      <c r="F18" s="15"/>
    </row>
    <row r="19" spans="2:6" ht="25.5" customHeight="1" x14ac:dyDescent="0.2">
      <c r="B19" s="23">
        <v>209</v>
      </c>
      <c r="C19" s="16" t="str">
        <v>1 1/2" x 3" Stainless Steel Wrap Repair Clamp</v>
      </c>
      <c r="D19" s="16"/>
      <c r="E19" s="16"/>
      <c r="F19" s="17"/>
    </row>
    <row r="20" spans="2:6" ht="25.5" customHeight="1" x14ac:dyDescent="0.2">
      <c r="B20" s="22">
        <v>210</v>
      </c>
      <c r="C20" s="14" t="str">
        <v>1 1/2" x 6" Stainless Steel Wrap Repair Clamp</v>
      </c>
      <c r="D20" s="14"/>
      <c r="E20" s="14"/>
      <c r="F20" s="15"/>
    </row>
    <row r="21" spans="2:6" ht="25.5" customHeight="1" x14ac:dyDescent="0.2">
      <c r="B21" s="23">
        <v>211</v>
      </c>
      <c r="C21" s="16" t="str">
        <v>1 1/2" x 12" Stainless Steel Wrap Repair Clamp</v>
      </c>
      <c r="D21" s="16"/>
      <c r="E21" s="16"/>
      <c r="F21" s="17"/>
    </row>
    <row r="22" spans="2:6" ht="25.5" customHeight="1" x14ac:dyDescent="0.2">
      <c r="B22" s="22">
        <v>212</v>
      </c>
      <c r="C22" s="14" t="str">
        <v>2" Angled Dual Check Valve</v>
      </c>
      <c r="D22" s="14"/>
      <c r="E22" s="14"/>
      <c r="F22" s="15"/>
    </row>
    <row r="23" spans="2:6" ht="25.5" customHeight="1" x14ac:dyDescent="0.2">
      <c r="B23" s="23">
        <v>213</v>
      </c>
      <c r="C23" s="16" t="str">
        <v>2" x 3" Stainless Steel Wrap Repair Clamp</v>
      </c>
      <c r="D23" s="16"/>
      <c r="E23" s="16"/>
      <c r="F23" s="17"/>
    </row>
    <row r="24" spans="2:6" ht="25.5" customHeight="1" x14ac:dyDescent="0.2">
      <c r="B24" s="22">
        <v>214</v>
      </c>
      <c r="C24" s="14" t="str">
        <v>2" x 6" Stainless Steel Wrap Repair Clamp</v>
      </c>
      <c r="D24" s="14"/>
      <c r="E24" s="14"/>
      <c r="F24" s="15"/>
    </row>
    <row r="25" spans="2:6" ht="25.5" customHeight="1" x14ac:dyDescent="0.2">
      <c r="B25" s="23">
        <v>215</v>
      </c>
      <c r="C25" s="16" t="str">
        <v>2" x 9" Stainless Steel Wrap Repair Clamp</v>
      </c>
      <c r="D25" s="16"/>
      <c r="E25" s="16"/>
      <c r="F25" s="17"/>
    </row>
    <row r="26" spans="2:6" ht="25.5" customHeight="1" x14ac:dyDescent="0.2">
      <c r="B26" s="22">
        <v>216</v>
      </c>
      <c r="C26" s="14" t="str">
        <v>2" x 12" Stainless Steel Wrap Repair Clamp</v>
      </c>
      <c r="D26" s="14"/>
      <c r="E26" s="14"/>
      <c r="F26" s="15"/>
    </row>
    <row r="27" spans="2:6" ht="25.5" customHeight="1" x14ac:dyDescent="0.2">
      <c r="B27" s="23">
        <v>217</v>
      </c>
      <c r="C27" s="16" t="str">
        <v>4" Harco, IPEX, or Equivilent Flow Control Gasketed Repair Coupling, C900 Class 150 (Blue)</v>
      </c>
      <c r="D27" s="16"/>
      <c r="E27" s="16"/>
      <c r="F27" s="17"/>
    </row>
    <row r="28" spans="2:6" ht="25.5" customHeight="1" x14ac:dyDescent="0.2">
      <c r="B28" s="22">
        <v>218</v>
      </c>
      <c r="C28" s="14" t="str">
        <v>4" Harco, IPEX, or Equivilent Flow Control Gasketed Repair Coupling, SDR21 (White)</v>
      </c>
      <c r="D28" s="14"/>
      <c r="E28" s="14"/>
      <c r="F28" s="15"/>
    </row>
    <row r="29" spans="2:6" ht="25.5" customHeight="1" x14ac:dyDescent="0.2">
      <c r="B29" s="23">
        <v>219</v>
      </c>
      <c r="C29" s="16" t="str">
        <v>4" x 12" Extended Range Coupling</v>
      </c>
      <c r="D29" s="16"/>
      <c r="E29" s="16"/>
      <c r="F29" s="17"/>
    </row>
    <row r="30" spans="2:6" ht="25.5" customHeight="1" x14ac:dyDescent="0.2">
      <c r="B30" s="22">
        <v>220</v>
      </c>
      <c r="C30" s="14" t="str">
        <v>4" Hymax or Boalinq Coupling, Standard Length</v>
      </c>
      <c r="D30" s="14"/>
      <c r="E30" s="14"/>
      <c r="F30" s="15"/>
    </row>
    <row r="31" spans="2:6" ht="25.5" customHeight="1" x14ac:dyDescent="0.2">
      <c r="B31" s="23">
        <v>221</v>
      </c>
      <c r="C31" s="16" t="str">
        <v>4" Hymax or Boalinq Coupling, Long Length</v>
      </c>
      <c r="D31" s="16"/>
      <c r="E31" s="16"/>
      <c r="F31" s="17"/>
    </row>
    <row r="32" spans="2:6" ht="25.5" customHeight="1" x14ac:dyDescent="0.2">
      <c r="B32" s="22">
        <v>222</v>
      </c>
      <c r="C32" s="14" t="str">
        <v>4" x 7 1/2" Stainless Steel Repair Clamp, AC Class 200</v>
      </c>
      <c r="D32" s="14"/>
      <c r="E32" s="14"/>
      <c r="F32" s="15"/>
    </row>
    <row r="33" spans="2:6" ht="25.5" customHeight="1" x14ac:dyDescent="0.2">
      <c r="B33" s="23">
        <v>223</v>
      </c>
      <c r="C33" s="16" t="str">
        <v>4" x 7 1/2" Stainless Steel Repair Clamp, PVC</v>
      </c>
      <c r="D33" s="16"/>
      <c r="E33" s="16"/>
      <c r="F33" s="17"/>
    </row>
    <row r="34" spans="2:6" ht="25.5" customHeight="1" x14ac:dyDescent="0.2">
      <c r="B34" s="22">
        <v>224</v>
      </c>
      <c r="C34" s="14" t="str">
        <v>4" X 15" Stainless Steel Repair Clamp, AC Class 200</v>
      </c>
      <c r="D34" s="14"/>
      <c r="E34" s="14"/>
      <c r="F34" s="15"/>
    </row>
    <row r="35" spans="2:6" ht="25.5" customHeight="1" x14ac:dyDescent="0.2">
      <c r="B35" s="23">
        <v>225</v>
      </c>
      <c r="C35" s="16" t="str">
        <v>4" x 15" Stainless Steel Repair Clamp, PVC</v>
      </c>
      <c r="D35" s="16"/>
      <c r="E35" s="16"/>
      <c r="F35" s="17"/>
    </row>
    <row r="36" spans="2:6" ht="25.5" customHeight="1" x14ac:dyDescent="0.2">
      <c r="B36" s="22">
        <v>226</v>
      </c>
      <c r="C36" s="14" t="str">
        <v>6" x 7 1/2" Stainless Steel Repair Clamp, Class 200 AC</v>
      </c>
      <c r="D36" s="14"/>
      <c r="E36" s="14"/>
      <c r="F36" s="15"/>
    </row>
    <row r="37" spans="2:6" ht="25.5" customHeight="1" x14ac:dyDescent="0.2">
      <c r="B37" s="23">
        <v>227</v>
      </c>
      <c r="C37" s="16" t="str">
        <v>6" x 15" Stainless Steel Repair Clamp, Class 200 AC</v>
      </c>
      <c r="D37" s="16"/>
      <c r="E37" s="16"/>
      <c r="F37" s="17"/>
    </row>
    <row r="38" spans="2:6" ht="25.5" customHeight="1" x14ac:dyDescent="0.2">
      <c r="B38" s="22">
        <v>228</v>
      </c>
      <c r="C38" s="14" t="str">
        <v>6" x 7 1/2" Stainless Steel Repair Clamp, PVC</v>
      </c>
      <c r="D38" s="14"/>
      <c r="E38" s="14"/>
      <c r="F38" s="15"/>
    </row>
    <row r="39" spans="2:6" ht="25.5" customHeight="1" x14ac:dyDescent="0.2">
      <c r="B39" s="23">
        <v>229</v>
      </c>
      <c r="C39" s="16" t="str">
        <v>6" x 15" Stainless Steel Repair Clamp, PVC</v>
      </c>
      <c r="D39" s="16"/>
      <c r="E39" s="16"/>
      <c r="F39" s="17"/>
    </row>
    <row r="40" spans="2:6" ht="25.5" customHeight="1" x14ac:dyDescent="0.2">
      <c r="B40" s="22">
        <v>230</v>
      </c>
      <c r="C40" s="14" t="str">
        <v>6" Harco, IPEX, or Equivilent Flow Control Gasketed Repair Coupling, SDR21 (White)</v>
      </c>
      <c r="D40" s="14"/>
      <c r="E40" s="14"/>
      <c r="F40" s="15"/>
    </row>
    <row r="41" spans="2:6" ht="25.5" customHeight="1" x14ac:dyDescent="0.2">
      <c r="B41" s="23">
        <v>231</v>
      </c>
      <c r="C41" s="16" t="str">
        <v>6" Harco, IPEX, or Equivilent Flow Control Gasketed Repair Coupling, C900 Class 150 (Blue)</v>
      </c>
      <c r="D41" s="16"/>
      <c r="E41" s="16"/>
      <c r="F41" s="17"/>
    </row>
    <row r="42" spans="2:6" ht="25.5" customHeight="1" x14ac:dyDescent="0.2">
      <c r="B42" s="22">
        <v>232</v>
      </c>
      <c r="C42" s="14" t="str">
        <v>6" x 12" Extended Range Coupling</v>
      </c>
      <c r="D42" s="14"/>
      <c r="E42" s="14"/>
      <c r="F42" s="15"/>
    </row>
    <row r="43" spans="2:6" ht="25.5" customHeight="1" x14ac:dyDescent="0.2">
      <c r="B43" s="23">
        <v>233</v>
      </c>
      <c r="C43" s="16" t="str">
        <v>6" Hymax or Boalinq Coupling, Standard Length</v>
      </c>
      <c r="D43" s="16"/>
      <c r="E43" s="16"/>
      <c r="F43" s="17"/>
    </row>
    <row r="44" spans="2:6" ht="25.5" customHeight="1" x14ac:dyDescent="0.2">
      <c r="B44" s="22">
        <v>234</v>
      </c>
      <c r="C44" s="14" t="str">
        <v>6" Hymax or Boalinq Coupling, Long Length</v>
      </c>
      <c r="D44" s="14"/>
      <c r="E44" s="14"/>
      <c r="F44" s="15"/>
    </row>
    <row r="45" spans="2:6" ht="25.5" customHeight="1" x14ac:dyDescent="0.2">
      <c r="B45" s="23">
        <v>235</v>
      </c>
      <c r="C45" s="16" t="str">
        <v>8" x 7 1/2" Stainless Steel Repair Clamp, AC Class 200</v>
      </c>
      <c r="D45" s="16"/>
      <c r="E45" s="16"/>
      <c r="F45" s="17"/>
    </row>
    <row r="46" spans="2:6" ht="25.5" customHeight="1" x14ac:dyDescent="0.2">
      <c r="B46" s="22">
        <v>236</v>
      </c>
      <c r="C46" s="14" t="str">
        <v>8" x 15" Stainless Steel Repair Clamp, AC Class 200</v>
      </c>
      <c r="D46" s="14"/>
      <c r="E46" s="14"/>
      <c r="F46" s="15"/>
    </row>
    <row r="47" spans="2:6" ht="25.5" customHeight="1" x14ac:dyDescent="0.2">
      <c r="B47" s="23">
        <v>237</v>
      </c>
      <c r="C47" s="16" t="str">
        <v>8" x 7 1/2" Stainless Steel Repair Clamp, PVC</v>
      </c>
      <c r="D47" s="16"/>
      <c r="E47" s="16"/>
      <c r="F47" s="17"/>
    </row>
    <row r="48" spans="2:6" ht="25.5" customHeight="1" x14ac:dyDescent="0.2">
      <c r="B48" s="22">
        <v>238</v>
      </c>
      <c r="C48" s="14" t="str">
        <v>8" x 15" Stainless Steel Repair Clamp, PVC</v>
      </c>
      <c r="D48" s="14"/>
      <c r="E48" s="14"/>
      <c r="F48" s="15"/>
    </row>
    <row r="49" spans="2:6" ht="25.5" customHeight="1" x14ac:dyDescent="0.2">
      <c r="B49" s="23">
        <v>239</v>
      </c>
      <c r="C49" s="16" t="str">
        <v>8" Harco, IPEX, or Equivilent Flow Control Gasketed Repair Coupling, SDR21 (White)</v>
      </c>
      <c r="D49" s="16"/>
      <c r="E49" s="16"/>
      <c r="F49" s="17"/>
    </row>
    <row r="50" spans="2:6" ht="25.5" customHeight="1" x14ac:dyDescent="0.2">
      <c r="B50" s="22">
        <v>240</v>
      </c>
      <c r="C50" s="14" t="str">
        <v>8" Harco, IPEX, or Equivilent Flow Control Gasketed Repair Coupling, C900 Class 150 (Blue)</v>
      </c>
      <c r="D50" s="14"/>
      <c r="E50" s="14"/>
      <c r="F50" s="15"/>
    </row>
    <row r="51" spans="2:6" ht="25.5" customHeight="1" x14ac:dyDescent="0.2">
      <c r="B51" s="23">
        <v>241</v>
      </c>
      <c r="C51" s="16" t="str">
        <v>8" x 12" Extended Range Coupling</v>
      </c>
      <c r="D51" s="16"/>
      <c r="E51" s="16"/>
      <c r="F51" s="17"/>
    </row>
    <row r="52" spans="2:6" ht="25.5" customHeight="1" x14ac:dyDescent="0.2">
      <c r="B52" s="22">
        <v>242</v>
      </c>
      <c r="C52" s="14" t="str">
        <v>8" Hymax or Boalinq Coupling, Standard Length</v>
      </c>
      <c r="D52" s="14"/>
      <c r="E52" s="14"/>
      <c r="F52" s="15"/>
    </row>
    <row r="53" spans="2:6" ht="25.5" customHeight="1" x14ac:dyDescent="0.2">
      <c r="B53" s="23">
        <v>243</v>
      </c>
      <c r="C53" s="16" t="str">
        <v>8" Hymax or Boalinq Coupling,Long Length</v>
      </c>
      <c r="D53" s="16"/>
      <c r="E53" s="16"/>
      <c r="F53" s="17"/>
    </row>
    <row r="54" spans="2:6" ht="25.5" customHeight="1" x14ac:dyDescent="0.2">
      <c r="B54" s="22">
        <v>244</v>
      </c>
      <c r="C54" s="14" t="str">
        <v>10" x 7 1/2" Stainless Steel Repair Clamp, Ductile Iron</v>
      </c>
      <c r="D54" s="14"/>
      <c r="E54" s="14"/>
      <c r="F54" s="15"/>
    </row>
    <row r="55" spans="2:6" ht="25.5" customHeight="1" x14ac:dyDescent="0.2">
      <c r="B55" s="23">
        <v>245</v>
      </c>
      <c r="C55" s="16" t="str">
        <v>10" x 15" Stainless Steel Repair Clamp, Ductile Iron</v>
      </c>
      <c r="D55" s="16"/>
      <c r="E55" s="16"/>
      <c r="F55" s="17"/>
    </row>
    <row r="56" spans="2:6" ht="25.5" customHeight="1" x14ac:dyDescent="0.2">
      <c r="B56" s="22">
        <v>246</v>
      </c>
      <c r="C56" s="14" t="str">
        <v>10" x 15" Stainless Steel Repair Clamp, PVC</v>
      </c>
      <c r="D56" s="14"/>
      <c r="E56" s="14"/>
      <c r="F56" s="15"/>
    </row>
    <row r="57" spans="2:6" ht="25.5" customHeight="1" x14ac:dyDescent="0.2">
      <c r="B57" s="24">
        <v>247</v>
      </c>
      <c r="C57" s="25" t="str">
        <v>10" x 20" Stainless Steel Repair Clamp, PVC</v>
      </c>
      <c r="D57" s="25"/>
      <c r="E57" s="25"/>
      <c r="F57" s="26"/>
    </row>
    <row r="58" spans="2:6" ht="25.5" customHeight="1" x14ac:dyDescent="0.2">
      <c r="B58" s="22">
        <v>248</v>
      </c>
      <c r="C58" s="14" t="str">
        <v>10" x 12" Extended Range Coupling</v>
      </c>
      <c r="D58" s="14"/>
      <c r="E58" s="14"/>
      <c r="F58" s="15"/>
    </row>
    <row r="59" spans="2:6" ht="25.5" customHeight="1" x14ac:dyDescent="0.2">
      <c r="B59" s="24">
        <v>249</v>
      </c>
      <c r="C59" s="25" t="str">
        <v>10" Hymax or Boalinq Coupling,Long Length</v>
      </c>
      <c r="D59" s="25"/>
      <c r="E59" s="25"/>
      <c r="F59" s="26"/>
    </row>
    <row r="60" spans="2:6" ht="25.5" customHeight="1" x14ac:dyDescent="0.2">
      <c r="B60" s="22">
        <v>250</v>
      </c>
      <c r="C60" s="14" t="str">
        <v>12" x 7 1/2" Stainless Steel Repair Clamp, Ductile Iron</v>
      </c>
      <c r="D60" s="14"/>
      <c r="E60" s="14"/>
      <c r="F60" s="15"/>
    </row>
    <row r="61" spans="2:6" ht="25.5" customHeight="1" x14ac:dyDescent="0.2">
      <c r="B61" s="24">
        <v>251</v>
      </c>
      <c r="C61" s="25" t="str">
        <v>12" x 15" Stainless Steel Repair Clamp, Ductile Iron</v>
      </c>
      <c r="D61" s="25"/>
      <c r="E61" s="25"/>
      <c r="F61" s="26"/>
    </row>
    <row r="62" spans="2:6" ht="25.5" customHeight="1" x14ac:dyDescent="0.2">
      <c r="B62" s="22">
        <v>252</v>
      </c>
      <c r="C62" s="14" t="str">
        <v>12" x 15" Stainless Steel Repair Clamp, PVC</v>
      </c>
      <c r="D62" s="14"/>
      <c r="E62" s="14"/>
      <c r="F62" s="15"/>
    </row>
    <row r="63" spans="2:6" ht="25.5" customHeight="1" x14ac:dyDescent="0.2">
      <c r="B63" s="24">
        <v>253</v>
      </c>
      <c r="C63" s="25" t="str">
        <v>12" x 20" Stainless Steel Repair Clamp, PVC</v>
      </c>
      <c r="D63" s="25"/>
      <c r="E63" s="25"/>
      <c r="F63" s="26"/>
    </row>
    <row r="64" spans="2:6" ht="25.5" customHeight="1" x14ac:dyDescent="0.2">
      <c r="B64" s="22">
        <v>254</v>
      </c>
      <c r="C64" s="14" t="str">
        <v>12" x 12" Extended Range Coupling</v>
      </c>
      <c r="D64" s="14"/>
      <c r="E64" s="14"/>
      <c r="F64" s="15"/>
    </row>
    <row r="65" spans="2:6" ht="25.5" customHeight="1" x14ac:dyDescent="0.2">
      <c r="B65" s="24">
        <v>255</v>
      </c>
      <c r="C65" s="25" t="str">
        <v>12" Hymax or Boalinq Coupling,Long Length</v>
      </c>
      <c r="D65" s="25"/>
      <c r="E65" s="25"/>
      <c r="F65" s="26"/>
    </row>
    <row r="66" spans="2:6" ht="25.5" customHeight="1" x14ac:dyDescent="0.2">
      <c r="B66" s="22">
        <v>256</v>
      </c>
      <c r="C66" s="14" t="str">
        <v>4" 11 1/4° Bend, Mechanical Joint, Ductile Iron Class 350</v>
      </c>
      <c r="D66" s="14"/>
      <c r="E66" s="14"/>
      <c r="F66" s="15"/>
    </row>
    <row r="67" spans="2:6" ht="25.5" customHeight="1" x14ac:dyDescent="0.2">
      <c r="B67" s="24">
        <v>257</v>
      </c>
      <c r="C67" s="25" t="str">
        <v>4" 22 1/2° Bend, Mechanical Joint, Ductile Iron Class 350</v>
      </c>
      <c r="D67" s="25"/>
      <c r="E67" s="25"/>
      <c r="F67" s="26"/>
    </row>
    <row r="68" spans="2:6" ht="25.5" customHeight="1" x14ac:dyDescent="0.2">
      <c r="B68" s="22">
        <v>258</v>
      </c>
      <c r="C68" s="14" t="str">
        <v>4" 45° Bend, Mechanical Joint, Ductile Iron Class 350</v>
      </c>
      <c r="D68" s="14"/>
      <c r="E68" s="14"/>
      <c r="F68" s="15"/>
    </row>
    <row r="69" spans="2:6" ht="25.5" customHeight="1" x14ac:dyDescent="0.2">
      <c r="B69" s="24">
        <v>259</v>
      </c>
      <c r="C69" s="25" t="str">
        <v>4" 90° Bend, Mechanical Joint, Ductile Iron Class 350</v>
      </c>
      <c r="D69" s="25"/>
      <c r="E69" s="25"/>
      <c r="F69" s="26"/>
    </row>
    <row r="70" spans="2:6" ht="25.5" customHeight="1" x14ac:dyDescent="0.2">
      <c r="B70" s="22">
        <v>260</v>
      </c>
      <c r="C70" s="14" t="str">
        <v>4" Mechanical Joint Cap, Ductile Iron, Class 350</v>
      </c>
      <c r="D70" s="14"/>
      <c r="E70" s="14"/>
      <c r="F70" s="15"/>
    </row>
    <row r="71" spans="2:6" ht="25.5" customHeight="1" x14ac:dyDescent="0.2">
      <c r="B71" s="24">
        <v>261</v>
      </c>
      <c r="C71" s="25" t="str">
        <v>4" Mechanical Joint Plug, Ductile Iron, Class 350</v>
      </c>
      <c r="D71" s="25"/>
      <c r="E71" s="25"/>
      <c r="F71" s="26"/>
    </row>
    <row r="72" spans="2:6" ht="25.5" customHeight="1" x14ac:dyDescent="0.2">
      <c r="B72" s="22">
        <v>262</v>
      </c>
      <c r="C72" s="14" t="str">
        <v>4" x 2" Mechanical Joint Cap x FIPT, Ductile Iron Class 350</v>
      </c>
      <c r="D72" s="14"/>
      <c r="E72" s="14"/>
      <c r="F72" s="15"/>
    </row>
    <row r="73" spans="2:6" ht="25.5" customHeight="1" x14ac:dyDescent="0.2">
      <c r="B73" s="24">
        <v>263</v>
      </c>
      <c r="C73" s="25" t="str">
        <v>4" x 12" Solid Sleeve, Mechanical Joint, Ductile Iron Class 350</v>
      </c>
      <c r="D73" s="25"/>
      <c r="E73" s="25"/>
      <c r="F73" s="26"/>
    </row>
    <row r="74" spans="2:6" ht="25.5" customHeight="1" x14ac:dyDescent="0.2">
      <c r="B74" s="22">
        <v>264</v>
      </c>
      <c r="C74" s="14" t="str">
        <v>4" Tee, Mechanical Joint, Ductile Iron Class 350</v>
      </c>
      <c r="D74" s="14"/>
      <c r="E74" s="14"/>
      <c r="F74" s="15"/>
    </row>
    <row r="75" spans="2:6" ht="25.5" customHeight="1" x14ac:dyDescent="0.2">
      <c r="B75" s="24">
        <v>265</v>
      </c>
      <c r="C75" s="25" t="str">
        <v>6" 11 1/4° Bend, Mechanical Joint, Ductile Iron Class 350</v>
      </c>
      <c r="D75" s="25"/>
      <c r="E75" s="25"/>
      <c r="F75" s="26"/>
    </row>
    <row r="76" spans="2:6" ht="25.5" customHeight="1" x14ac:dyDescent="0.2">
      <c r="B76" s="22">
        <v>266</v>
      </c>
      <c r="C76" s="14" t="str">
        <v>6" 22 1/2° Bend, Mechanical Joint, Ductile Iron Class 350</v>
      </c>
      <c r="D76" s="14"/>
      <c r="E76" s="14"/>
      <c r="F76" s="15"/>
    </row>
    <row r="77" spans="2:6" ht="25.5" customHeight="1" x14ac:dyDescent="0.2">
      <c r="B77" s="24">
        <v>267</v>
      </c>
      <c r="C77" s="25" t="str">
        <v>6" 45° Bend, Mechanical Joint, Ductile Iron Class 350</v>
      </c>
      <c r="D77" s="25"/>
      <c r="E77" s="25"/>
      <c r="F77" s="26"/>
    </row>
    <row r="78" spans="2:6" ht="25.5" customHeight="1" x14ac:dyDescent="0.2">
      <c r="B78" s="22">
        <v>268</v>
      </c>
      <c r="C78" s="14" t="str">
        <v>6" 90° Bend, Mechanical Joint, Ductile Iron Class 350</v>
      </c>
      <c r="D78" s="14"/>
      <c r="E78" s="14"/>
      <c r="F78" s="15"/>
    </row>
    <row r="79" spans="2:6" ht="25.5" customHeight="1" x14ac:dyDescent="0.2">
      <c r="B79" s="24">
        <v>269</v>
      </c>
      <c r="C79" s="25" t="str">
        <v>6" x 2" Mechanical Joint Cap x FIPT, Ductile Iron Class 350</v>
      </c>
      <c r="D79" s="25"/>
      <c r="E79" s="25"/>
      <c r="F79" s="26"/>
    </row>
    <row r="80" spans="2:6" ht="25.5" customHeight="1" x14ac:dyDescent="0.2">
      <c r="B80" s="22">
        <v>270</v>
      </c>
      <c r="C80" s="14" t="str">
        <v>6" Mechanical Joint Cap, Ductile Iron Class 350</v>
      </c>
      <c r="D80" s="14"/>
      <c r="E80" s="14"/>
      <c r="F80" s="15"/>
    </row>
    <row r="81" spans="2:6" ht="25.5" customHeight="1" x14ac:dyDescent="0.2">
      <c r="B81" s="24">
        <v>271</v>
      </c>
      <c r="C81" s="25" t="str">
        <v>6" Mechanical Joint Plug, Ductile Iron Class 350</v>
      </c>
      <c r="D81" s="25"/>
      <c r="E81" s="25"/>
      <c r="F81" s="26"/>
    </row>
    <row r="82" spans="2:6" ht="25.5" customHeight="1" x14ac:dyDescent="0.2">
      <c r="B82" s="22">
        <v>272</v>
      </c>
      <c r="C82" s="14" t="str">
        <v>6" x 4" Mechanical Joint, Ductile Iron Class 350 Reducer</v>
      </c>
      <c r="D82" s="14"/>
      <c r="E82" s="14"/>
      <c r="F82" s="15"/>
    </row>
    <row r="83" spans="2:6" ht="25.5" customHeight="1" x14ac:dyDescent="0.2">
      <c r="B83" s="24">
        <v>273</v>
      </c>
      <c r="C83" s="25" t="str">
        <v>6" x 12" Solid Sleeve, Mechanical Joint, Ductile Iron Class 350</v>
      </c>
      <c r="D83" s="25"/>
      <c r="E83" s="25"/>
      <c r="F83" s="26"/>
    </row>
    <row r="84" spans="2:6" ht="25.5" customHeight="1" x14ac:dyDescent="0.2">
      <c r="B84" s="22">
        <v>274</v>
      </c>
      <c r="C84" s="14" t="str">
        <v>6" x 4" Tee, Mechanical Joint, Ductile Iron Class 350</v>
      </c>
      <c r="D84" s="14"/>
      <c r="E84" s="14"/>
      <c r="F84" s="15"/>
    </row>
    <row r="85" spans="2:6" ht="25.5" customHeight="1" x14ac:dyDescent="0.2">
      <c r="B85" s="24">
        <v>275</v>
      </c>
      <c r="C85" s="25" t="str">
        <v>6" Tee, Mechanical Joint, Ductile Iron Class 350</v>
      </c>
      <c r="D85" s="25"/>
      <c r="E85" s="25"/>
      <c r="F85" s="26"/>
    </row>
    <row r="86" spans="2:6" ht="25.5" customHeight="1" x14ac:dyDescent="0.2">
      <c r="B86" s="22">
        <v>276</v>
      </c>
      <c r="C86" s="14" t="str">
        <v>8" 11 1/4° Bend, Mechanical Joint, Ductile Iron Class 350</v>
      </c>
      <c r="D86" s="14"/>
      <c r="E86" s="14"/>
      <c r="F86" s="15"/>
    </row>
    <row r="87" spans="2:6" ht="25.5" customHeight="1" x14ac:dyDescent="0.2">
      <c r="B87" s="24">
        <v>277</v>
      </c>
      <c r="C87" s="25" t="str">
        <v>8" 22 1/2° Bend, Mechanical Joint, Ductile Iron Class 350</v>
      </c>
      <c r="D87" s="25"/>
      <c r="E87" s="25"/>
      <c r="F87" s="26"/>
    </row>
    <row r="88" spans="2:6" ht="25.5" customHeight="1" x14ac:dyDescent="0.2">
      <c r="B88" s="22">
        <v>278</v>
      </c>
      <c r="C88" s="14" t="str">
        <v>8" 45° Bend, Mechanical Joint, Ductile Iron Class 350</v>
      </c>
      <c r="D88" s="14"/>
      <c r="E88" s="14"/>
      <c r="F88" s="15"/>
    </row>
    <row r="89" spans="2:6" ht="25.5" customHeight="1" x14ac:dyDescent="0.2">
      <c r="B89" s="24">
        <v>279</v>
      </c>
      <c r="C89" s="25" t="str">
        <v>8" 90° Bend, Mechanical Joint, Ductile Iron Class 350</v>
      </c>
      <c r="D89" s="25"/>
      <c r="E89" s="25"/>
      <c r="F89" s="26"/>
    </row>
    <row r="90" spans="2:6" ht="25.5" customHeight="1" x14ac:dyDescent="0.2">
      <c r="B90" s="22">
        <v>280</v>
      </c>
      <c r="C90" s="14" t="str">
        <v>8" x 2" Mechanical Joint Cap x FIPT, Ductile Iron Class 350</v>
      </c>
      <c r="D90" s="14"/>
      <c r="E90" s="14"/>
      <c r="F90" s="15"/>
    </row>
    <row r="91" spans="2:6" ht="25.5" customHeight="1" x14ac:dyDescent="0.2">
      <c r="B91" s="24">
        <v>281</v>
      </c>
      <c r="C91" s="25" t="str">
        <v>8" Mechanical Joint Cap, Ductile Iron Class 350</v>
      </c>
      <c r="D91" s="25"/>
      <c r="E91" s="25"/>
      <c r="F91" s="26"/>
    </row>
    <row r="92" spans="2:6" ht="25.5" customHeight="1" x14ac:dyDescent="0.2">
      <c r="B92" s="22">
        <v>282</v>
      </c>
      <c r="C92" s="14" t="str">
        <v>8" Mechanical Joint Plug, Ductile Iron Class 350</v>
      </c>
      <c r="D92" s="14"/>
      <c r="E92" s="14"/>
      <c r="F92" s="15"/>
    </row>
    <row r="93" spans="2:6" ht="25.5" customHeight="1" x14ac:dyDescent="0.2">
      <c r="B93" s="24">
        <v>283</v>
      </c>
      <c r="C93" s="25" t="str">
        <v>8" x 4" Mechanical Joint, Ductile Iron Class 350 Reducer</v>
      </c>
      <c r="D93" s="25"/>
      <c r="E93" s="25"/>
      <c r="F93" s="26"/>
    </row>
    <row r="94" spans="2:6" ht="25.5" customHeight="1" x14ac:dyDescent="0.2">
      <c r="B94" s="22">
        <v>284</v>
      </c>
      <c r="C94" s="14" t="str">
        <v>8" x 6" Mechanical Joint, Ductile Iron Class 350 Reducer</v>
      </c>
      <c r="D94" s="14"/>
      <c r="E94" s="14"/>
      <c r="F94" s="15"/>
    </row>
    <row r="95" spans="2:6" ht="25.5" customHeight="1" x14ac:dyDescent="0.2">
      <c r="B95" s="24">
        <v>285</v>
      </c>
      <c r="C95" s="25" t="str">
        <v>8" x 12" Solid Sleeve, Mechanical Joint, Ductile Iron Class 350</v>
      </c>
      <c r="D95" s="25"/>
      <c r="E95" s="25"/>
      <c r="F95" s="26"/>
    </row>
    <row r="96" spans="2:6" ht="25.5" customHeight="1" x14ac:dyDescent="0.2">
      <c r="B96" s="22">
        <v>286</v>
      </c>
      <c r="C96" s="14" t="str">
        <v>8" x 4" Tee, Mechanical Joint, Ductile Iron Class 350</v>
      </c>
      <c r="D96" s="14"/>
      <c r="E96" s="14"/>
      <c r="F96" s="15"/>
    </row>
    <row r="97" spans="2:6" ht="25.5" customHeight="1" x14ac:dyDescent="0.2">
      <c r="B97" s="24">
        <v>287</v>
      </c>
      <c r="C97" s="25" t="str">
        <v>8" x 6" Tee, Mechanical Joint, Ductile Iron Class 350</v>
      </c>
      <c r="D97" s="25"/>
      <c r="E97" s="25"/>
      <c r="F97" s="26"/>
    </row>
    <row r="98" spans="2:6" ht="25.5" customHeight="1" x14ac:dyDescent="0.2">
      <c r="B98" s="22">
        <v>288</v>
      </c>
      <c r="C98" s="14" t="str">
        <v>8" Tee, Mechanical Joint, Ductile Iron Class 350</v>
      </c>
      <c r="D98" s="14"/>
      <c r="E98" s="14"/>
      <c r="F98" s="15"/>
    </row>
    <row r="99" spans="2:6" ht="25.5" customHeight="1" x14ac:dyDescent="0.2">
      <c r="B99" s="24">
        <v>289</v>
      </c>
      <c r="C99" s="25" t="str">
        <v>10" 11 1/4° Bend, Mechanical Joint, Ductile Iron Class 350</v>
      </c>
      <c r="D99" s="25"/>
      <c r="E99" s="25"/>
      <c r="F99" s="26"/>
    </row>
    <row r="100" spans="2:6" ht="25.5" customHeight="1" x14ac:dyDescent="0.2">
      <c r="B100" s="22">
        <v>290</v>
      </c>
      <c r="C100" s="14" t="str">
        <v>10" 22 1/2° Bend, Mechanical Joint, Ductile Iron Class 350</v>
      </c>
      <c r="D100" s="14"/>
      <c r="E100" s="14"/>
      <c r="F100" s="15"/>
    </row>
    <row r="101" spans="2:6" ht="25.5" customHeight="1" x14ac:dyDescent="0.2">
      <c r="B101" s="24">
        <v>291</v>
      </c>
      <c r="C101" s="25" t="str">
        <v>10" 45° Bend, Mechanical Joint, Ductile Iron Class 350</v>
      </c>
      <c r="D101" s="25"/>
      <c r="E101" s="25"/>
      <c r="F101" s="26"/>
    </row>
    <row r="102" spans="2:6" ht="25.5" customHeight="1" x14ac:dyDescent="0.2">
      <c r="B102" s="22">
        <v>292</v>
      </c>
      <c r="C102" s="14" t="str">
        <v>10" 90° Bend, Mechanical Joint, Ductile Iron Class 350</v>
      </c>
      <c r="D102" s="14"/>
      <c r="E102" s="14"/>
      <c r="F102" s="15"/>
    </row>
    <row r="103" spans="2:6" ht="25.5" customHeight="1" x14ac:dyDescent="0.2">
      <c r="B103" s="24">
        <v>293</v>
      </c>
      <c r="C103" s="25" t="str">
        <v>10" x 2" Mechanical Joint Cap, Ductile Iron Class 350</v>
      </c>
      <c r="D103" s="25"/>
      <c r="E103" s="25"/>
      <c r="F103" s="26"/>
    </row>
    <row r="104" spans="2:6" ht="25.5" customHeight="1" x14ac:dyDescent="0.2">
      <c r="B104" s="22">
        <v>294</v>
      </c>
      <c r="C104" s="14" t="str">
        <v>10" x 8" Mechanical Joint, Ductile Iron Class 350 Reducer</v>
      </c>
      <c r="D104" s="14"/>
      <c r="E104" s="14"/>
      <c r="F104" s="15"/>
    </row>
    <row r="105" spans="2:6" ht="25.5" customHeight="1" x14ac:dyDescent="0.2">
      <c r="B105" s="24">
        <v>295</v>
      </c>
      <c r="C105" s="25" t="str">
        <v>10" x 12" Solid Sleeve, Mechanical Joint, Ductile Iron Class 350</v>
      </c>
      <c r="D105" s="25"/>
      <c r="E105" s="25"/>
      <c r="F105" s="26"/>
    </row>
    <row r="106" spans="2:6" ht="25.5" customHeight="1" x14ac:dyDescent="0.2">
      <c r="B106" s="22">
        <v>296</v>
      </c>
      <c r="C106" s="14" t="str">
        <v>10" x 6" Tee, Mechanical Joint, Ductile Iron Class 350</v>
      </c>
      <c r="D106" s="14"/>
      <c r="E106" s="14"/>
      <c r="F106" s="15"/>
    </row>
    <row r="107" spans="2:6" ht="25.5" customHeight="1" x14ac:dyDescent="0.2">
      <c r="B107" s="24">
        <v>297</v>
      </c>
      <c r="C107" s="25" t="str">
        <v>10" x 8" Tee, Mechanical Joint, Ductile Iron Class 350</v>
      </c>
      <c r="D107" s="25"/>
      <c r="E107" s="25"/>
      <c r="F107" s="26"/>
    </row>
    <row r="108" spans="2:6" ht="25.5" customHeight="1" x14ac:dyDescent="0.2">
      <c r="B108" s="22">
        <v>298</v>
      </c>
      <c r="C108" s="14" t="str">
        <v>10" Tee, Mechanical Joint, Ductile Iron Class 350</v>
      </c>
      <c r="D108" s="14"/>
      <c r="E108" s="14"/>
      <c r="F108" s="15"/>
    </row>
    <row r="109" spans="2:6" ht="25.5" customHeight="1" x14ac:dyDescent="0.2">
      <c r="B109" s="24">
        <v>299</v>
      </c>
      <c r="C109" s="25" t="str">
        <v>12" 11 1/4° Bend, Mechanical Joint, Ductile Iron Class 350</v>
      </c>
      <c r="D109" s="25"/>
      <c r="E109" s="25"/>
      <c r="F109" s="26"/>
    </row>
    <row r="110" spans="2:6" ht="25.5" customHeight="1" x14ac:dyDescent="0.2">
      <c r="B110" s="22">
        <v>300</v>
      </c>
      <c r="C110" s="14" t="str">
        <v>12" 22 1/2° Bend, Mechanical Joint, Ductile Iron Class 350</v>
      </c>
      <c r="D110" s="14"/>
      <c r="E110" s="14"/>
      <c r="F110" s="15"/>
    </row>
    <row r="111" spans="2:6" ht="25.5" customHeight="1" x14ac:dyDescent="0.2">
      <c r="B111" s="24">
        <v>301</v>
      </c>
      <c r="C111" s="25" t="str">
        <v>12" 45° Bend, Mechanical Joint, Ductile Iron Class 350</v>
      </c>
      <c r="D111" s="25"/>
      <c r="E111" s="25"/>
      <c r="F111" s="26"/>
    </row>
    <row r="112" spans="2:6" ht="25.5" customHeight="1" x14ac:dyDescent="0.2">
      <c r="B112" s="22">
        <v>302</v>
      </c>
      <c r="C112" s="14" t="str">
        <v>12" 90° Bend, Mechanical Joint, Ductile Iron Class 350</v>
      </c>
      <c r="D112" s="14"/>
      <c r="E112" s="14"/>
      <c r="F112" s="15"/>
    </row>
    <row r="113" spans="2:6" ht="25.5" customHeight="1" x14ac:dyDescent="0.2">
      <c r="B113" s="24">
        <v>303</v>
      </c>
      <c r="C113" s="25" t="str">
        <v>12" x 2" Mechanical Joint Cap, Ductile Iron Class 350</v>
      </c>
      <c r="D113" s="25"/>
      <c r="E113" s="25"/>
      <c r="F113" s="26"/>
    </row>
    <row r="114" spans="2:6" ht="25.5" customHeight="1" x14ac:dyDescent="0.2">
      <c r="B114" s="22">
        <v>304</v>
      </c>
      <c r="C114" s="14" t="str">
        <v>12" Mechanical Joint Cap, Ductile Iron Class 350</v>
      </c>
      <c r="D114" s="14"/>
      <c r="E114" s="14"/>
      <c r="F114" s="15"/>
    </row>
    <row r="115" spans="2:6" ht="25.5" customHeight="1" x14ac:dyDescent="0.2">
      <c r="B115" s="24">
        <v>305</v>
      </c>
      <c r="C115" s="25" t="str">
        <v>12" Mechanical Joint Plug, Ductile Iron Class 350</v>
      </c>
      <c r="D115" s="25"/>
      <c r="E115" s="25"/>
      <c r="F115" s="26"/>
    </row>
    <row r="116" spans="2:6" ht="25.5" customHeight="1" x14ac:dyDescent="0.2">
      <c r="B116" s="22">
        <v>306</v>
      </c>
      <c r="C116" s="14" t="str">
        <v>12" x 10" Mechanical Joint, Ductile Iron Class 350 Reducer</v>
      </c>
      <c r="D116" s="14"/>
      <c r="E116" s="14"/>
      <c r="F116" s="15"/>
    </row>
    <row r="117" spans="2:6" ht="25.5" customHeight="1" x14ac:dyDescent="0.2">
      <c r="B117" s="24">
        <v>307</v>
      </c>
      <c r="C117" s="25" t="str">
        <v>12" x 4" Mechanical Joint, Ductile Iron Class 350 Reducer</v>
      </c>
      <c r="D117" s="25"/>
      <c r="E117" s="25"/>
      <c r="F117" s="26"/>
    </row>
    <row r="118" spans="2:6" ht="25.5" customHeight="1" x14ac:dyDescent="0.2">
      <c r="B118" s="22">
        <v>308</v>
      </c>
      <c r="C118" s="14" t="str">
        <v>12" x 6" Mechanical Joint, Ductile Iron Class 350 Reducer</v>
      </c>
      <c r="D118" s="14"/>
      <c r="E118" s="14"/>
      <c r="F118" s="15"/>
    </row>
    <row r="119" spans="2:6" ht="25.5" customHeight="1" x14ac:dyDescent="0.2">
      <c r="B119" s="24">
        <v>309</v>
      </c>
      <c r="C119" s="25" t="str">
        <v>12" x 8" Mechanical Joint, Ductile Iron Class 350 Reducer</v>
      </c>
      <c r="D119" s="25"/>
      <c r="E119" s="25"/>
      <c r="F119" s="26"/>
    </row>
    <row r="120" spans="2:6" ht="25.5" customHeight="1" x14ac:dyDescent="0.2">
      <c r="B120" s="22">
        <v>310</v>
      </c>
      <c r="C120" s="14" t="str">
        <v>12" x 12" Solid Sleeve, Mechanical Joint, Ductile Iron Class 350</v>
      </c>
      <c r="D120" s="14"/>
      <c r="E120" s="14"/>
      <c r="F120" s="15"/>
    </row>
    <row r="121" spans="2:6" ht="25.5" customHeight="1" x14ac:dyDescent="0.2">
      <c r="B121" s="24">
        <v>311</v>
      </c>
      <c r="C121" s="25" t="str">
        <v>12" x 10" Tee, Mechanical Joint, Ductile Iron Class 350</v>
      </c>
      <c r="D121" s="25"/>
      <c r="E121" s="25"/>
      <c r="F121" s="26"/>
    </row>
    <row r="122" spans="2:6" ht="25.5" customHeight="1" x14ac:dyDescent="0.2">
      <c r="B122" s="22">
        <v>312</v>
      </c>
      <c r="C122" s="14" t="str">
        <v>12" x 4" Tee, Mechanical Joint, Ductile Iron Class 350</v>
      </c>
      <c r="D122" s="14"/>
      <c r="E122" s="14"/>
      <c r="F122" s="15"/>
    </row>
    <row r="123" spans="2:6" ht="25.5" customHeight="1" x14ac:dyDescent="0.2">
      <c r="B123" s="24">
        <v>313</v>
      </c>
      <c r="C123" s="25" t="str">
        <v>12" x 6" Tee, Mechanical Joint, Ductile Iron Class 350</v>
      </c>
      <c r="D123" s="25"/>
      <c r="E123" s="25"/>
      <c r="F123" s="26"/>
    </row>
    <row r="124" spans="2:6" ht="25.5" customHeight="1" x14ac:dyDescent="0.2">
      <c r="B124" s="22">
        <v>314</v>
      </c>
      <c r="C124" s="14" t="str">
        <v>12" x 8" Tee, Mechanical Joint, Ductile Iron Class 350</v>
      </c>
      <c r="D124" s="14"/>
      <c r="E124" s="14"/>
      <c r="F124" s="15"/>
    </row>
    <row r="125" spans="2:6" ht="25.5" customHeight="1" x14ac:dyDescent="0.2">
      <c r="B125" s="24">
        <v>315</v>
      </c>
      <c r="C125" s="25" t="str">
        <v>12" Tee, Mechanical Joint, Ductile Iron Class 350</v>
      </c>
      <c r="D125" s="25"/>
      <c r="E125" s="25"/>
      <c r="F125" s="26"/>
    </row>
    <row r="126" spans="2:6" ht="25.5" customHeight="1" x14ac:dyDescent="0.2">
      <c r="B126" s="22">
        <v>316</v>
      </c>
      <c r="C126" s="14" t="str">
        <v>14" x 15" Solid Sleeve, Mechanical Joint, Ductile Iron Class 350</v>
      </c>
      <c r="D126" s="14"/>
      <c r="E126" s="14"/>
      <c r="F126" s="15"/>
    </row>
    <row r="127" spans="2:6" ht="25.5" customHeight="1" x14ac:dyDescent="0.2">
      <c r="B127" s="24">
        <v>317</v>
      </c>
      <c r="C127" s="25" t="str">
        <v>16" 11 1/4° Bend, Mechanical Joint, Ductile Iron Class 350</v>
      </c>
      <c r="D127" s="25"/>
      <c r="E127" s="25"/>
      <c r="F127" s="26"/>
    </row>
    <row r="128" spans="2:6" ht="25.5" customHeight="1" x14ac:dyDescent="0.2">
      <c r="B128" s="22">
        <v>318</v>
      </c>
      <c r="C128" s="14" t="str">
        <v>16" 22 1/2° Bend, Mechanical Joint, Ductile Iron Class 350</v>
      </c>
      <c r="D128" s="14"/>
      <c r="E128" s="14"/>
      <c r="F128" s="15"/>
    </row>
    <row r="129" spans="2:6" ht="25.5" customHeight="1" x14ac:dyDescent="0.2">
      <c r="B129" s="24">
        <v>319</v>
      </c>
      <c r="C129" s="25" t="str">
        <v>16" 45° Bend, Mechanical Joint, Ductile Iron Class 350</v>
      </c>
      <c r="D129" s="25"/>
      <c r="E129" s="25"/>
      <c r="F129" s="26"/>
    </row>
    <row r="130" spans="2:6" ht="25.5" customHeight="1" x14ac:dyDescent="0.2">
      <c r="B130" s="22">
        <v>320</v>
      </c>
      <c r="C130" s="14" t="str">
        <v>16" 90° Bend, Mechanical Joint, Ductile Iron Class 350</v>
      </c>
      <c r="D130" s="14"/>
      <c r="E130" s="14"/>
      <c r="F130" s="15"/>
    </row>
    <row r="131" spans="2:6" ht="25.5" customHeight="1" x14ac:dyDescent="0.2">
      <c r="B131" s="24">
        <v>321</v>
      </c>
      <c r="C131" s="25" t="str">
        <v>16" x 8" MJ Reducer</v>
      </c>
      <c r="D131" s="25"/>
      <c r="E131" s="25"/>
      <c r="F131" s="26"/>
    </row>
    <row r="132" spans="2:6" ht="25.5" customHeight="1" x14ac:dyDescent="0.2">
      <c r="B132" s="22">
        <v>322</v>
      </c>
      <c r="C132" s="14" t="str">
        <v>16" x 15" Solid Sleeve, Mechanical Joint, Ductile Iron Class 350</v>
      </c>
      <c r="D132" s="14"/>
      <c r="E132" s="14"/>
      <c r="F132" s="15"/>
    </row>
    <row r="133" spans="2:6" ht="25.5" customHeight="1" x14ac:dyDescent="0.2">
      <c r="B133" s="24">
        <v>323</v>
      </c>
      <c r="C133" s="25" t="str">
        <v>16" x 10" Tee, Mechanical Joint, Ductile Iron Class 350</v>
      </c>
      <c r="D133" s="25"/>
      <c r="E133" s="25"/>
      <c r="F133" s="26"/>
    </row>
    <row r="134" spans="2:6" ht="25.5" customHeight="1" x14ac:dyDescent="0.2">
      <c r="B134" s="22">
        <v>324</v>
      </c>
      <c r="C134" s="14" t="str">
        <v>16" x 12" Tee, Mechanical Joint, Ductile Iron Class 350</v>
      </c>
      <c r="D134" s="14"/>
      <c r="E134" s="14"/>
      <c r="F134" s="15"/>
    </row>
    <row r="135" spans="2:6" ht="25.5" customHeight="1" x14ac:dyDescent="0.2">
      <c r="B135" s="24">
        <v>325</v>
      </c>
      <c r="C135" s="25" t="str">
        <v>16" x 6" Tee, Mechanical Joint, Ductile Iron Class 350</v>
      </c>
      <c r="D135" s="25"/>
      <c r="E135" s="25"/>
      <c r="F135" s="26"/>
    </row>
    <row r="136" spans="2:6" ht="25.5" customHeight="1" x14ac:dyDescent="0.2">
      <c r="B136" s="22">
        <v>326</v>
      </c>
      <c r="C136" s="14" t="str">
        <v>16" x 8" Tee, Mechanical Joint, Ductile Iron Class 350</v>
      </c>
      <c r="D136" s="14"/>
      <c r="E136" s="14"/>
      <c r="F136" s="15"/>
    </row>
    <row r="137" spans="2:6" ht="25.5" customHeight="1" x14ac:dyDescent="0.2">
      <c r="B137" s="24">
        <v>327</v>
      </c>
      <c r="C137" s="25" t="str">
        <v>16" Tee, Mechanical Joint, Ductile Iron Class 350</v>
      </c>
      <c r="D137" s="25"/>
      <c r="E137" s="25"/>
      <c r="F137" s="26"/>
    </row>
    <row r="138" spans="2:6" ht="25.5" customHeight="1" x14ac:dyDescent="0.2">
      <c r="B138" s="22">
        <v>328</v>
      </c>
      <c r="C138" s="14" t="str">
        <v>20" 11 1/4° Bend, Mechanical Joint, Ductile Iron Class 350</v>
      </c>
      <c r="D138" s="14"/>
      <c r="E138" s="14"/>
      <c r="F138" s="15"/>
    </row>
    <row r="139" spans="2:6" ht="25.5" customHeight="1" x14ac:dyDescent="0.2">
      <c r="B139" s="24">
        <v>329</v>
      </c>
      <c r="C139" s="25" t="str">
        <v>20" 22 1/2° Bend, Mechanical Joint, Ductile Iron Class 350</v>
      </c>
      <c r="D139" s="25"/>
      <c r="E139" s="25"/>
      <c r="F139" s="26"/>
    </row>
    <row r="140" spans="2:6" ht="25.5" customHeight="1" x14ac:dyDescent="0.2">
      <c r="B140" s="22">
        <v>330</v>
      </c>
      <c r="C140" s="14" t="str">
        <v>20" 45° Bend, Mechanical Joint, Ductile Iron Class 350</v>
      </c>
      <c r="D140" s="14"/>
      <c r="E140" s="14"/>
      <c r="F140" s="15"/>
    </row>
    <row r="141" spans="2:6" ht="25.5" customHeight="1" x14ac:dyDescent="0.2">
      <c r="B141" s="24">
        <v>331</v>
      </c>
      <c r="C141" s="25" t="str">
        <v>20" 90° Bend, Mechanical Joint, Ductile Iron Class 350</v>
      </c>
      <c r="D141" s="25"/>
      <c r="E141" s="25"/>
      <c r="F141" s="26"/>
    </row>
    <row r="142" spans="2:6" ht="25.5" customHeight="1" x14ac:dyDescent="0.2">
      <c r="B142" s="22">
        <v>332</v>
      </c>
      <c r="C142" s="14" t="str">
        <v>20" x 15" Solid Sleeve, Mechanical Joint, Ductile Iron Class 350</v>
      </c>
      <c r="D142" s="14"/>
      <c r="E142" s="14"/>
      <c r="F142" s="15"/>
    </row>
    <row r="143" spans="2:6" ht="25.5" customHeight="1" x14ac:dyDescent="0.2">
      <c r="B143" s="24">
        <v>333</v>
      </c>
      <c r="C143" s="25" t="str">
        <v>20" x 10" Tee, Mechanical Joint, Ductile Iron Class 350</v>
      </c>
      <c r="D143" s="25"/>
      <c r="E143" s="25"/>
      <c r="F143" s="26"/>
    </row>
    <row r="144" spans="2:6" ht="25.5" customHeight="1" x14ac:dyDescent="0.2">
      <c r="B144" s="22">
        <v>334</v>
      </c>
      <c r="C144" s="14" t="str">
        <v>20" x 12" Tee, Mechanical Joint, Ductile Iron Class 350</v>
      </c>
      <c r="D144" s="14"/>
      <c r="E144" s="14"/>
      <c r="F144" s="15"/>
    </row>
    <row r="145" spans="2:6" ht="25.5" customHeight="1" x14ac:dyDescent="0.2">
      <c r="B145" s="24">
        <v>335</v>
      </c>
      <c r="C145" s="25" t="str">
        <v>20" x 16" Tee, Mechanical Joint, Ductile Iron Class 350</v>
      </c>
      <c r="D145" s="25"/>
      <c r="E145" s="25"/>
      <c r="F145" s="26"/>
    </row>
    <row r="146" spans="2:6" ht="25.5" customHeight="1" x14ac:dyDescent="0.2">
      <c r="B146" s="22">
        <v>336</v>
      </c>
      <c r="C146" s="14" t="str">
        <v>20" x 6" Tee, Mechanical Joint, Ductile Iron Class 350</v>
      </c>
      <c r="D146" s="14"/>
      <c r="E146" s="14"/>
      <c r="F146" s="15"/>
    </row>
    <row r="147" spans="2:6" ht="25.5" customHeight="1" x14ac:dyDescent="0.2">
      <c r="B147" s="24">
        <v>337</v>
      </c>
      <c r="C147" s="25" t="str">
        <v>20" x 8" Tee, Mechanical Joint, Ductile Iron Class 350</v>
      </c>
      <c r="D147" s="25"/>
      <c r="E147" s="25"/>
      <c r="F147" s="26"/>
    </row>
    <row r="148" spans="2:6" ht="25.5" customHeight="1" x14ac:dyDescent="0.2">
      <c r="B148" s="22">
        <v>338</v>
      </c>
      <c r="C148" s="14" t="str">
        <v>20" Tee, Mechanical Joint, Ductile Iron Class 350</v>
      </c>
      <c r="D148" s="14"/>
      <c r="E148" s="14"/>
      <c r="F148" s="15"/>
    </row>
    <row r="149" spans="2:6" ht="25.5" customHeight="1" x14ac:dyDescent="0.2">
      <c r="B149" s="24">
        <v>339</v>
      </c>
      <c r="C149" s="25" t="str">
        <v>24" 11 1/4° Bend, Mechanical Joint, Ductile Iron Class 350</v>
      </c>
      <c r="D149" s="25"/>
      <c r="E149" s="25"/>
      <c r="F149" s="26"/>
    </row>
    <row r="150" spans="2:6" ht="25.5" customHeight="1" x14ac:dyDescent="0.2">
      <c r="B150" s="22">
        <v>340</v>
      </c>
      <c r="C150" s="14" t="str">
        <v>24" 22 1/2° Bend, Mechanical Joint, Ductile Iron Class 350</v>
      </c>
      <c r="D150" s="14"/>
      <c r="E150" s="14"/>
      <c r="F150" s="15"/>
    </row>
    <row r="151" spans="2:6" ht="25.5" customHeight="1" x14ac:dyDescent="0.2">
      <c r="B151" s="24">
        <v>341</v>
      </c>
      <c r="C151" s="25" t="str">
        <v>24" 45° Bend, Mechanical Joint, Ductile Iron Class 350</v>
      </c>
      <c r="D151" s="25"/>
      <c r="E151" s="25"/>
      <c r="F151" s="26"/>
    </row>
    <row r="152" spans="2:6" ht="25.5" customHeight="1" x14ac:dyDescent="0.2">
      <c r="B152" s="22">
        <v>342</v>
      </c>
      <c r="C152" s="14" t="str">
        <v>24" 90° Bend, Mechanical Joint, Ductile Iron Class 350</v>
      </c>
      <c r="D152" s="14"/>
      <c r="E152" s="14"/>
      <c r="F152" s="15"/>
    </row>
    <row r="153" spans="2:6" ht="25.5" customHeight="1" x14ac:dyDescent="0.2">
      <c r="B153" s="24">
        <v>343</v>
      </c>
      <c r="C153" s="25" t="str">
        <v>24" x 15" Solid Sleeve, Mechanical Joint, Ductile Iron Class 350</v>
      </c>
      <c r="D153" s="25"/>
      <c r="E153" s="25"/>
      <c r="F153" s="26"/>
    </row>
    <row r="154" spans="2:6" ht="25.5" customHeight="1" x14ac:dyDescent="0.2">
      <c r="B154" s="22">
        <v>344</v>
      </c>
      <c r="C154" s="14" t="str">
        <v>24" x 10" Tee, Mechanical Joint, Ductile Iron Class 350</v>
      </c>
      <c r="D154" s="14"/>
      <c r="E154" s="14"/>
      <c r="F154" s="15"/>
    </row>
    <row r="155" spans="2:6" ht="25.5" customHeight="1" x14ac:dyDescent="0.2">
      <c r="B155" s="24">
        <v>345</v>
      </c>
      <c r="C155" s="25" t="str">
        <v>24" x 12" Tee, Mechanical Joint, Ductile Iron Class 350</v>
      </c>
      <c r="D155" s="25"/>
      <c r="E155" s="25"/>
      <c r="F155" s="26"/>
    </row>
    <row r="156" spans="2:6" ht="25.5" customHeight="1" x14ac:dyDescent="0.2">
      <c r="B156" s="22">
        <v>346</v>
      </c>
      <c r="C156" s="14" t="str">
        <v>24" x 16" Tee, Mechanical Joint, Ductile Iron Class 350</v>
      </c>
      <c r="D156" s="14"/>
      <c r="E156" s="14"/>
      <c r="F156" s="15"/>
    </row>
    <row r="157" spans="2:6" ht="25.5" customHeight="1" x14ac:dyDescent="0.2">
      <c r="B157" s="24">
        <v>347</v>
      </c>
      <c r="C157" s="25" t="str">
        <v>24" x 6" Tee, Mechanical Joint, Ductile Iron Class 350</v>
      </c>
      <c r="D157" s="25"/>
      <c r="E157" s="25"/>
      <c r="F157" s="26"/>
    </row>
    <row r="158" spans="2:6" ht="25.5" customHeight="1" x14ac:dyDescent="0.2">
      <c r="B158" s="22">
        <v>348</v>
      </c>
      <c r="C158" s="14" t="str">
        <v>24" x 8" Tee, Mechanical Joint, Ductile Iron Class 350</v>
      </c>
      <c r="D158" s="14"/>
      <c r="E158" s="14"/>
      <c r="F158" s="15"/>
    </row>
    <row r="159" spans="2:6" ht="25.5" customHeight="1" x14ac:dyDescent="0.2">
      <c r="B159" s="24">
        <v>349</v>
      </c>
      <c r="C159" s="25" t="str">
        <v>24" Tee, Mechanical Joint, Ductile Iron Class 350</v>
      </c>
      <c r="D159" s="25"/>
      <c r="E159" s="25"/>
      <c r="F159" s="26"/>
    </row>
    <row r="160" spans="2:6" ht="25.5" customHeight="1" x14ac:dyDescent="0.2">
      <c r="B160" s="22">
        <v>350</v>
      </c>
      <c r="C160" s="14" t="str">
        <v>4" x 4" Tapping Sleeve, PVC/C900, Flanged Outlet</v>
      </c>
      <c r="D160" s="14"/>
      <c r="E160" s="14"/>
      <c r="F160" s="15"/>
    </row>
    <row r="161" spans="2:6" ht="25.5" customHeight="1" x14ac:dyDescent="0.2">
      <c r="B161" s="24">
        <v>351</v>
      </c>
      <c r="C161" s="25" t="str">
        <v>4" x 4" Tapping Sleeve, PVC/C900, MJ Outlet (FAST-480-4A-MJ-TB)</v>
      </c>
      <c r="D161" s="25"/>
      <c r="E161" s="25"/>
      <c r="F161" s="26"/>
    </row>
    <row r="162" spans="2:6" ht="25.5" customHeight="1" x14ac:dyDescent="0.2">
      <c r="B162" s="22">
        <v>352</v>
      </c>
      <c r="C162" s="14" t="str">
        <v>4" x 4" Tapping Sleeve, AC, Flanged Outlet</v>
      </c>
      <c r="D162" s="14"/>
      <c r="E162" s="14"/>
      <c r="F162" s="15"/>
    </row>
    <row r="163" spans="2:6" ht="25.5" customHeight="1" x14ac:dyDescent="0.2">
      <c r="B163" s="24">
        <v>353</v>
      </c>
      <c r="C163" s="25" t="str">
        <v>4" x 4" Tapping Sleeve, AC, MJ Outlet (FAST-510-4A-MJ-TB)</v>
      </c>
      <c r="D163" s="25"/>
      <c r="E163" s="25"/>
      <c r="F163" s="26"/>
    </row>
    <row r="164" spans="2:6" ht="25.5" customHeight="1" x14ac:dyDescent="0.2">
      <c r="B164" s="22">
        <v>354</v>
      </c>
      <c r="C164" s="14" t="str">
        <v>6" x 4" Tapping Sleeve, PVC/C900, Flanged Outlet</v>
      </c>
      <c r="D164" s="14"/>
      <c r="E164" s="14"/>
      <c r="F164" s="15"/>
    </row>
    <row r="165" spans="2:6" ht="25.5" customHeight="1" x14ac:dyDescent="0.2">
      <c r="B165" s="24">
        <v>355</v>
      </c>
      <c r="C165" s="25" t="str">
        <v>6" x 4" Tapping Sleeve, PVC/C900, MJ Outlet (FAST-700-4A-MJ-TB)</v>
      </c>
      <c r="D165" s="25"/>
      <c r="E165" s="25"/>
      <c r="F165" s="26"/>
    </row>
    <row r="166" spans="2:6" ht="25.5" customHeight="1" x14ac:dyDescent="0.2">
      <c r="B166" s="22">
        <v>356</v>
      </c>
      <c r="C166" s="14" t="str">
        <v>6" x 4" Tapping Sleeve, AC, Flanged Outlet</v>
      </c>
      <c r="D166" s="14"/>
      <c r="E166" s="14"/>
      <c r="F166" s="15"/>
    </row>
    <row r="167" spans="2:6" ht="25.5" customHeight="1" x14ac:dyDescent="0.2">
      <c r="B167" s="24">
        <v>357</v>
      </c>
      <c r="C167" s="25" t="str">
        <v>6" x 4" Tapping Sleeve, AC, MJ Outlet (FAST-730-4A-MJ-TB)</v>
      </c>
      <c r="D167" s="25"/>
      <c r="E167" s="25"/>
      <c r="F167" s="26"/>
    </row>
    <row r="168" spans="2:6" ht="25.5" customHeight="1" x14ac:dyDescent="0.2">
      <c r="B168" s="22">
        <v>358</v>
      </c>
      <c r="C168" s="14" t="str">
        <v>6" x 6" Tapping Sleeve, PVC/C900, Flanged Outlet</v>
      </c>
      <c r="D168" s="14"/>
      <c r="E168" s="14"/>
      <c r="F168" s="15"/>
    </row>
    <row r="169" spans="2:6" ht="25.5" customHeight="1" x14ac:dyDescent="0.2">
      <c r="B169" s="24">
        <v>359</v>
      </c>
      <c r="C169" s="25" t="str">
        <v>6" x 6" Tapping Sleeve, PVC/C900, MJ Outlet (FAST-700-6A-MJ-TB)</v>
      </c>
      <c r="D169" s="25"/>
      <c r="E169" s="25"/>
      <c r="F169" s="26"/>
    </row>
    <row r="170" spans="2:6" ht="25.5" customHeight="1" x14ac:dyDescent="0.2">
      <c r="B170" s="22">
        <v>360</v>
      </c>
      <c r="C170" s="14" t="str">
        <v>6" x 6" Tapping Sleeve, AC, Flanged Outlet</v>
      </c>
      <c r="D170" s="14"/>
      <c r="E170" s="14"/>
      <c r="F170" s="15"/>
    </row>
    <row r="171" spans="2:6" ht="25.5" customHeight="1" x14ac:dyDescent="0.2">
      <c r="B171" s="24">
        <v>361</v>
      </c>
      <c r="C171" s="25" t="str">
        <v>6" x 6" Tapping Sleeve, AC, MJ Outlet (FAST-730-6A-MJ-TB)</v>
      </c>
      <c r="D171" s="25"/>
      <c r="E171" s="25"/>
      <c r="F171" s="26"/>
    </row>
    <row r="172" spans="2:6" ht="25.5" customHeight="1" x14ac:dyDescent="0.2">
      <c r="B172" s="22">
        <v>362</v>
      </c>
      <c r="C172" s="14" t="str">
        <v>8" x 4" Tapping Sleeve, PVC/C900, Flanged Outlet</v>
      </c>
      <c r="D172" s="14"/>
      <c r="E172" s="14"/>
      <c r="F172" s="15"/>
    </row>
    <row r="173" spans="2:6" ht="25.5" customHeight="1" x14ac:dyDescent="0.2">
      <c r="B173" s="24">
        <v>363</v>
      </c>
      <c r="C173" s="25" t="str">
        <v>8" x 4" Tapping Sleeve, PVC/C900, MJ Outlet (FAST-905-4A-MJ-TB)</v>
      </c>
      <c r="D173" s="25"/>
      <c r="E173" s="25"/>
      <c r="F173" s="26"/>
    </row>
    <row r="174" spans="2:6" ht="25.5" customHeight="1" x14ac:dyDescent="0.2">
      <c r="B174" s="22">
        <v>364</v>
      </c>
      <c r="C174" s="14" t="str">
        <v>8" x 4" Tapping Sleeve, AC, Flanged Outlet</v>
      </c>
      <c r="D174" s="14"/>
      <c r="E174" s="14"/>
      <c r="F174" s="15"/>
    </row>
    <row r="175" spans="2:6" ht="25.5" customHeight="1" x14ac:dyDescent="0.2">
      <c r="B175" s="24">
        <v>365</v>
      </c>
      <c r="C175" s="25" t="str">
        <v>8" x 4" Tapping Sleeve, AC, MJ Outlet (FAST-945-4A-MJ-TB)</v>
      </c>
      <c r="D175" s="25"/>
      <c r="E175" s="25"/>
      <c r="F175" s="26"/>
    </row>
    <row r="176" spans="2:6" ht="25.5" customHeight="1" x14ac:dyDescent="0.2">
      <c r="B176" s="22">
        <v>366</v>
      </c>
      <c r="C176" s="14" t="str">
        <v>8" x 6" Tapping Sleeve, PVC/C900, Flanged Outlet</v>
      </c>
      <c r="D176" s="14"/>
      <c r="E176" s="14"/>
      <c r="F176" s="15"/>
    </row>
    <row r="177" spans="2:6" ht="25.5" customHeight="1" x14ac:dyDescent="0.2">
      <c r="B177" s="24">
        <v>367</v>
      </c>
      <c r="C177" s="25" t="str">
        <v>8" x 6" Tapping Sleeve, PVC/C900, MJ Outlet (FAST-905-6A-MJ-TB)</v>
      </c>
      <c r="D177" s="25"/>
      <c r="E177" s="25"/>
      <c r="F177" s="26"/>
    </row>
    <row r="178" spans="2:6" ht="25.5" customHeight="1" x14ac:dyDescent="0.2">
      <c r="B178" s="22">
        <v>368</v>
      </c>
      <c r="C178" s="14" t="str">
        <v>8" x 6" Tapping Sleeve, AC, Flanged Outlet</v>
      </c>
      <c r="D178" s="14"/>
      <c r="E178" s="14"/>
      <c r="F178" s="15"/>
    </row>
    <row r="179" spans="2:6" ht="25.5" customHeight="1" x14ac:dyDescent="0.2">
      <c r="B179" s="24">
        <v>369</v>
      </c>
      <c r="C179" s="25" t="str">
        <v>8" x 6" Tapping Sleeve, AC, MJ Outlet (FAST-945-6A-MJ-TB)</v>
      </c>
      <c r="D179" s="25"/>
      <c r="E179" s="25"/>
      <c r="F179" s="26"/>
    </row>
    <row r="180" spans="2:6" ht="25.5" customHeight="1" x14ac:dyDescent="0.2">
      <c r="B180" s="22">
        <v>370</v>
      </c>
      <c r="C180" s="14" t="str">
        <v>8" x 8" Tapping Sleeve, PVC/C900, Flanged Outlet</v>
      </c>
      <c r="D180" s="14"/>
      <c r="E180" s="14"/>
      <c r="F180" s="15"/>
    </row>
    <row r="181" spans="2:6" ht="25.5" customHeight="1" x14ac:dyDescent="0.2">
      <c r="B181" s="24">
        <v>371</v>
      </c>
      <c r="C181" s="25" t="str">
        <v>8" x 8" Tapping Sleeve, PVC/C900, MJ Outlet (FAST-905-8A-MJ-TB)</v>
      </c>
      <c r="D181" s="25"/>
      <c r="E181" s="25"/>
      <c r="F181" s="26"/>
    </row>
    <row r="182" spans="2:6" ht="25.5" customHeight="1" x14ac:dyDescent="0.2">
      <c r="B182" s="22">
        <v>372</v>
      </c>
      <c r="C182" s="14" t="str">
        <v>8" x 8" Tapping Sleeve, AC, Flanged Outlet</v>
      </c>
      <c r="D182" s="14"/>
      <c r="E182" s="14"/>
      <c r="F182" s="15"/>
    </row>
    <row r="183" spans="2:6" ht="25.5" customHeight="1" x14ac:dyDescent="0.2">
      <c r="B183" s="24">
        <v>373</v>
      </c>
      <c r="C183" s="25" t="str">
        <v>8" x 8" Tapping Sleeve, AC, MJ Outlet (FAST-945-8A-MJ-TB)</v>
      </c>
      <c r="D183" s="25"/>
      <c r="E183" s="25"/>
      <c r="F183" s="26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984E5577-4108-4A1D-9438-225C4D85C134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Repair Material&amp;C&amp;"Arial Nova,Regular"Page &amp;P of &amp;N&amp;R&amp;"Arial Nova,Regular"Initial:_________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DE14E-241C-4BEB-80AE-574A4BFAE92D}">
  <dimension ref="B1:J25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7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86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25">_xlfn._xlws.FILTER(Items[[Item '#]:[Description]],Items[Category]=D6)</f>
        <v>374</v>
      </c>
      <c r="C8" s="14" t="str">
        <v>4" Pipe Restraint for C900 w/Accessory Kit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375</v>
      </c>
      <c r="C9" s="16" t="str">
        <v>4" Pipe Restraint for Ductile Iron w/Accessory Kit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376</v>
      </c>
      <c r="C10" s="14" t="str">
        <v>4" Pipe Restraint for PVC w/Accessory Kit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377</v>
      </c>
      <c r="C11" s="16" t="str">
        <v>6" Pipe Restraint for C900 w/Accessory Kit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378</v>
      </c>
      <c r="C12" s="14" t="str">
        <v>6" Pipe Restraint for Ductile Iron w/Accessory Kit</v>
      </c>
      <c r="D12" s="14"/>
      <c r="E12" s="14"/>
      <c r="F12" s="15"/>
      <c r="G12" s="4"/>
      <c r="H12" s="4"/>
      <c r="I12" s="4"/>
      <c r="J12" s="4"/>
    </row>
    <row r="13" spans="2:10" s="2" customFormat="1" ht="25.5" customHeight="1" x14ac:dyDescent="0.2">
      <c r="B13" s="23">
        <v>379</v>
      </c>
      <c r="C13" s="16" t="str">
        <v>6" Pipe Restraint for PVC w/Accessory Kit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380</v>
      </c>
      <c r="C14" s="14" t="str">
        <v>8" Pipe Restraint for C900 w/Accessory Kit</v>
      </c>
      <c r="D14" s="14"/>
      <c r="E14" s="14"/>
      <c r="F14" s="15"/>
      <c r="G14" s="4"/>
      <c r="H14" s="4"/>
      <c r="I14" s="4"/>
      <c r="J14" s="4"/>
    </row>
    <row r="15" spans="2:10" s="8" customFormat="1" ht="25.5" customHeight="1" x14ac:dyDescent="0.2">
      <c r="B15" s="23">
        <v>381</v>
      </c>
      <c r="C15" s="16" t="str">
        <v>8" Pipe Restraint for Ductile Iron w/Accessory Kit</v>
      </c>
      <c r="D15" s="16"/>
      <c r="E15" s="16"/>
      <c r="F15" s="17"/>
      <c r="G15" s="4"/>
      <c r="H15" s="4"/>
      <c r="I15" s="4"/>
      <c r="J15" s="4"/>
    </row>
    <row r="16" spans="2:10" ht="25.5" customHeight="1" x14ac:dyDescent="0.2">
      <c r="B16" s="22">
        <v>382</v>
      </c>
      <c r="C16" s="14" t="str">
        <v>8" Pipe Restraint for PVC w/Accessory Kit</v>
      </c>
      <c r="D16" s="14"/>
      <c r="E16" s="14"/>
      <c r="F16" s="15"/>
    </row>
    <row r="17" spans="2:6" ht="25.5" customHeight="1" x14ac:dyDescent="0.2">
      <c r="B17" s="23">
        <v>383</v>
      </c>
      <c r="C17" s="16" t="str">
        <v>12" Pipe Restraint for C900 w/Accessory Kit</v>
      </c>
      <c r="D17" s="16"/>
      <c r="E17" s="16"/>
      <c r="F17" s="17"/>
    </row>
    <row r="18" spans="2:6" ht="25.5" customHeight="1" x14ac:dyDescent="0.2">
      <c r="B18" s="27">
        <v>384</v>
      </c>
      <c r="C18" s="18" t="str">
        <v>12" Pipe Restraint for Ductile Iron w/Accessory Kit</v>
      </c>
      <c r="D18" s="18"/>
      <c r="E18" s="18"/>
      <c r="F18" s="19"/>
    </row>
    <row r="19" spans="2:6" ht="25.5" customHeight="1" x14ac:dyDescent="0.2">
      <c r="B19" s="23">
        <v>385</v>
      </c>
      <c r="C19" s="16" t="str">
        <v>10" Pipe Restraint for C900 w/Accessory Kit</v>
      </c>
      <c r="D19" s="16"/>
      <c r="E19" s="16"/>
      <c r="F19" s="17"/>
    </row>
    <row r="20" spans="2:6" ht="25.5" customHeight="1" x14ac:dyDescent="0.2">
      <c r="B20" s="27">
        <v>386</v>
      </c>
      <c r="C20" s="18" t="str">
        <v>10" Pipe Restraint for Ductile Iron w/Accessory Kit</v>
      </c>
      <c r="D20" s="18"/>
      <c r="E20" s="18"/>
      <c r="F20" s="19"/>
    </row>
    <row r="21" spans="2:6" ht="25.5" customHeight="1" x14ac:dyDescent="0.2">
      <c r="B21" s="23">
        <v>387</v>
      </c>
      <c r="C21" s="16" t="str">
        <v>10" Pipe Restraint for PVC w/Accessory Kit</v>
      </c>
      <c r="D21" s="16"/>
      <c r="E21" s="16"/>
      <c r="F21" s="17"/>
    </row>
    <row r="22" spans="2:6" ht="25.5" customHeight="1" x14ac:dyDescent="0.2">
      <c r="B22" s="27">
        <v>388</v>
      </c>
      <c r="C22" s="18" t="str">
        <v>14" Pipe Restraint for Ductile Iron w/Accessory Kit</v>
      </c>
      <c r="D22" s="18"/>
      <c r="E22" s="18"/>
      <c r="F22" s="19"/>
    </row>
    <row r="23" spans="2:6" ht="25.5" customHeight="1" x14ac:dyDescent="0.2">
      <c r="B23" s="23">
        <v>389</v>
      </c>
      <c r="C23" s="16" t="str">
        <v>16" Pipe Restraint for Ductile Iron w/Accessory Kit</v>
      </c>
      <c r="D23" s="16"/>
      <c r="E23" s="16"/>
      <c r="F23" s="17"/>
    </row>
    <row r="24" spans="2:6" ht="25.5" customHeight="1" x14ac:dyDescent="0.2">
      <c r="B24" s="27">
        <v>390</v>
      </c>
      <c r="C24" s="18" t="str">
        <v>20" Pipe Restraint for Ductile Iron w/Accessory Kit</v>
      </c>
      <c r="D24" s="18"/>
      <c r="E24" s="18"/>
      <c r="F24" s="19"/>
    </row>
    <row r="25" spans="2:6" ht="25.5" customHeight="1" x14ac:dyDescent="0.2">
      <c r="B25" s="55">
        <v>391</v>
      </c>
      <c r="C25" s="56" t="str">
        <v>24" Pipe Restraint for Ductile Iron w/Accessory Kit</v>
      </c>
      <c r="D25" s="56"/>
      <c r="E25" s="56"/>
      <c r="F25" s="57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B5473EE3-AB1A-4FA4-903A-B4CC253C45FC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Restraints&amp;C&amp;"Arial Nova,Regular"Page &amp;P of &amp;N&amp;R&amp;"Arial Nova,Regular"Initial:_________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6C92-CE23-4DA0-B7FD-4EEC97161B00}">
  <dimension ref="B1:J55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84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55">_xlfn._xlws.FILTER(Items[[Item '#]:[Description]],Items[Category]=D6)</f>
        <v>392</v>
      </c>
      <c r="C8" s="14" t="str">
        <v>2" x 3/4" Saddle, PVC, (Brass)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393</v>
      </c>
      <c r="C9" s="16" t="str">
        <v>2" x 1" Saddle, PVC, (Brass)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394</v>
      </c>
      <c r="C10" s="14" t="str">
        <v>4" x 3/4" Saddle, AC, (Brass)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395</v>
      </c>
      <c r="C11" s="16" t="str">
        <v>4" x 1" Saddle, AC, (Brass)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396</v>
      </c>
      <c r="C12" s="14" t="str">
        <v>4" x 2" Saddle, AC, (Brass)</v>
      </c>
      <c r="D12" s="14"/>
      <c r="E12" s="14"/>
      <c r="F12" s="15"/>
      <c r="G12" s="4"/>
      <c r="H12" s="4"/>
      <c r="I12" s="4"/>
      <c r="J12" s="4"/>
    </row>
    <row r="13" spans="2:10" s="2" customFormat="1" ht="25.5" customHeight="1" x14ac:dyDescent="0.2">
      <c r="B13" s="23">
        <v>397</v>
      </c>
      <c r="C13" s="16" t="str">
        <v>4" x 3/4" Saddle, C900, (Brass)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398</v>
      </c>
      <c r="C14" s="14" t="str">
        <v>4" x 1" Saddle, C900, (Brass)</v>
      </c>
      <c r="D14" s="14"/>
      <c r="E14" s="14"/>
      <c r="F14" s="15"/>
      <c r="G14" s="4"/>
      <c r="H14" s="4"/>
      <c r="I14" s="4"/>
      <c r="J14" s="4"/>
    </row>
    <row r="15" spans="2:10" s="8" customFormat="1" ht="25.5" customHeight="1" x14ac:dyDescent="0.2">
      <c r="B15" s="23">
        <v>399</v>
      </c>
      <c r="C15" s="16" t="str">
        <v>4" x 2" Saddle, C900, (Brass)</v>
      </c>
      <c r="D15" s="16"/>
      <c r="E15" s="16"/>
      <c r="F15" s="17"/>
      <c r="G15" s="4"/>
      <c r="H15" s="4"/>
      <c r="I15" s="4"/>
      <c r="J15" s="4"/>
    </row>
    <row r="16" spans="2:10" s="2" customFormat="1" ht="25.5" customHeight="1" x14ac:dyDescent="0.2">
      <c r="B16" s="22">
        <v>400</v>
      </c>
      <c r="C16" s="14" t="str">
        <v>4" x 3/4" Saddle, PVC, (Brass)</v>
      </c>
      <c r="D16" s="14"/>
      <c r="E16" s="14"/>
      <c r="F16" s="15"/>
      <c r="G16" s="4"/>
      <c r="H16" s="4"/>
      <c r="I16" s="4"/>
      <c r="J16" s="4"/>
    </row>
    <row r="17" spans="2:6" ht="25.5" customHeight="1" x14ac:dyDescent="0.2">
      <c r="B17" s="23">
        <v>401</v>
      </c>
      <c r="C17" s="16" t="str">
        <v>4" x 1" Saddle, PVC, (Brass)</v>
      </c>
      <c r="D17" s="16"/>
      <c r="E17" s="16"/>
      <c r="F17" s="17"/>
    </row>
    <row r="18" spans="2:6" ht="25.5" customHeight="1" x14ac:dyDescent="0.2">
      <c r="B18" s="22">
        <v>402</v>
      </c>
      <c r="C18" s="14" t="str">
        <v>4" x 2" Saddle, PVC, (Brass)</v>
      </c>
      <c r="D18" s="14"/>
      <c r="E18" s="14"/>
      <c r="F18" s="15"/>
    </row>
    <row r="19" spans="2:6" ht="25.5" customHeight="1" x14ac:dyDescent="0.2">
      <c r="B19" s="23">
        <v>403</v>
      </c>
      <c r="C19" s="16" t="str">
        <v>6" x 3/4" Saddle, AC, (Brass)</v>
      </c>
      <c r="D19" s="16"/>
      <c r="E19" s="16"/>
      <c r="F19" s="17"/>
    </row>
    <row r="20" spans="2:6" ht="25.5" customHeight="1" x14ac:dyDescent="0.2">
      <c r="B20" s="22">
        <v>404</v>
      </c>
      <c r="C20" s="14" t="str">
        <v>6" x 1" Saddle, AC, (Brass)</v>
      </c>
      <c r="D20" s="14"/>
      <c r="E20" s="14"/>
      <c r="F20" s="15"/>
    </row>
    <row r="21" spans="2:6" ht="25.5" customHeight="1" x14ac:dyDescent="0.2">
      <c r="B21" s="23">
        <v>405</v>
      </c>
      <c r="C21" s="16" t="str">
        <v>6" x 2" Saddle, AC, (Brass)</v>
      </c>
      <c r="D21" s="16"/>
      <c r="E21" s="16"/>
      <c r="F21" s="17"/>
    </row>
    <row r="22" spans="2:6" ht="25.5" customHeight="1" x14ac:dyDescent="0.2">
      <c r="B22" s="22">
        <v>406</v>
      </c>
      <c r="C22" s="14" t="str">
        <v>6" x 3/4" Saddle, C900, (Brass)</v>
      </c>
      <c r="D22" s="14"/>
      <c r="E22" s="14"/>
      <c r="F22" s="15"/>
    </row>
    <row r="23" spans="2:6" ht="25.5" customHeight="1" x14ac:dyDescent="0.2">
      <c r="B23" s="23">
        <v>407</v>
      </c>
      <c r="C23" s="16" t="str">
        <v>6" x 1" Saddle, C900, (Brass)</v>
      </c>
      <c r="D23" s="16"/>
      <c r="E23" s="16"/>
      <c r="F23" s="17"/>
    </row>
    <row r="24" spans="2:6" ht="25.5" customHeight="1" x14ac:dyDescent="0.2">
      <c r="B24" s="22">
        <v>408</v>
      </c>
      <c r="C24" s="14" t="str">
        <v>6" x 2" Saddle, C900, (Brass)</v>
      </c>
      <c r="D24" s="14"/>
      <c r="E24" s="14"/>
      <c r="F24" s="15"/>
    </row>
    <row r="25" spans="2:6" ht="25.5" customHeight="1" x14ac:dyDescent="0.2">
      <c r="B25" s="23">
        <v>409</v>
      </c>
      <c r="C25" s="16" t="str">
        <v>6" x 3/4" Saddle, PVC, (Brass)</v>
      </c>
      <c r="D25" s="16"/>
      <c r="E25" s="16"/>
      <c r="F25" s="17"/>
    </row>
    <row r="26" spans="2:6" ht="25.5" customHeight="1" x14ac:dyDescent="0.2">
      <c r="B26" s="22">
        <v>410</v>
      </c>
      <c r="C26" s="14" t="str">
        <v>6" x 1" Saddle, PVC, (Brass)</v>
      </c>
      <c r="D26" s="14"/>
      <c r="E26" s="14"/>
      <c r="F26" s="15"/>
    </row>
    <row r="27" spans="2:6" ht="25.5" customHeight="1" x14ac:dyDescent="0.2">
      <c r="B27" s="23">
        <v>411</v>
      </c>
      <c r="C27" s="16" t="str">
        <v>6" x 2" Saddle, PVC, (Brass)</v>
      </c>
      <c r="D27" s="16"/>
      <c r="E27" s="16"/>
      <c r="F27" s="17"/>
    </row>
    <row r="28" spans="2:6" ht="25.5" customHeight="1" x14ac:dyDescent="0.2">
      <c r="B28" s="22">
        <v>412</v>
      </c>
      <c r="C28" s="14" t="str">
        <v>8" x 3/4" Saddle, AC, (Brass)</v>
      </c>
      <c r="D28" s="14"/>
      <c r="E28" s="14"/>
      <c r="F28" s="15"/>
    </row>
    <row r="29" spans="2:6" ht="25.5" customHeight="1" x14ac:dyDescent="0.2">
      <c r="B29" s="23">
        <v>413</v>
      </c>
      <c r="C29" s="16" t="str">
        <v>8" x 1" Saddle, AC, (Brass)</v>
      </c>
      <c r="D29" s="16"/>
      <c r="E29" s="16"/>
      <c r="F29" s="17"/>
    </row>
    <row r="30" spans="2:6" ht="25.5" customHeight="1" x14ac:dyDescent="0.2">
      <c r="B30" s="22">
        <v>414</v>
      </c>
      <c r="C30" s="14" t="str">
        <v>8" x 2" Saddle, AC, (Brass)</v>
      </c>
      <c r="D30" s="14"/>
      <c r="E30" s="14"/>
      <c r="F30" s="15"/>
    </row>
    <row r="31" spans="2:6" ht="25.5" customHeight="1" x14ac:dyDescent="0.2">
      <c r="B31" s="23">
        <v>415</v>
      </c>
      <c r="C31" s="16" t="str">
        <v>8" x 3/4" Saddle, C900, (Brass)</v>
      </c>
      <c r="D31" s="16"/>
      <c r="E31" s="16"/>
      <c r="F31" s="17"/>
    </row>
    <row r="32" spans="2:6" ht="25.5" customHeight="1" x14ac:dyDescent="0.2">
      <c r="B32" s="22">
        <v>416</v>
      </c>
      <c r="C32" s="14" t="str">
        <v>8" x 1" Saddle, C900, (Brass)</v>
      </c>
      <c r="D32" s="14"/>
      <c r="E32" s="14"/>
      <c r="F32" s="15"/>
    </row>
    <row r="33" spans="2:6" ht="25.5" customHeight="1" x14ac:dyDescent="0.2">
      <c r="B33" s="23">
        <v>417</v>
      </c>
      <c r="C33" s="16" t="str">
        <v>8" x 2" Saddle, C900, (Brass)</v>
      </c>
      <c r="D33" s="16"/>
      <c r="E33" s="16"/>
      <c r="F33" s="17"/>
    </row>
    <row r="34" spans="2:6" ht="25.5" customHeight="1" x14ac:dyDescent="0.2">
      <c r="B34" s="22">
        <v>418</v>
      </c>
      <c r="C34" s="14" t="str">
        <v>8" x 3/4" Saddle, PVC, (Brass)</v>
      </c>
      <c r="D34" s="14"/>
      <c r="E34" s="14"/>
      <c r="F34" s="15"/>
    </row>
    <row r="35" spans="2:6" ht="25.5" customHeight="1" x14ac:dyDescent="0.2">
      <c r="B35" s="23">
        <v>419</v>
      </c>
      <c r="C35" s="16" t="str">
        <v>8" x 1" Saddle, PVC, (Brass)</v>
      </c>
      <c r="D35" s="16"/>
      <c r="E35" s="16"/>
      <c r="F35" s="17"/>
    </row>
    <row r="36" spans="2:6" ht="25.5" customHeight="1" x14ac:dyDescent="0.2">
      <c r="B36" s="22">
        <v>420</v>
      </c>
      <c r="C36" s="14" t="str">
        <v>8" x 2" Saddle, PVC, (Brass)</v>
      </c>
      <c r="D36" s="14"/>
      <c r="E36" s="14"/>
      <c r="F36" s="15"/>
    </row>
    <row r="37" spans="2:6" ht="25.5" customHeight="1" x14ac:dyDescent="0.2">
      <c r="B37" s="23">
        <v>421</v>
      </c>
      <c r="C37" s="16" t="str">
        <v>10" x 3/4" Saddle, PVC, (Brass)</v>
      </c>
      <c r="D37" s="16"/>
      <c r="E37" s="16"/>
      <c r="F37" s="17"/>
    </row>
    <row r="38" spans="2:6" ht="25.5" customHeight="1" x14ac:dyDescent="0.2">
      <c r="B38" s="22">
        <v>422</v>
      </c>
      <c r="C38" s="14" t="str">
        <v>10" x 3/4" Saddle, C900,(Brass)</v>
      </c>
      <c r="D38" s="14"/>
      <c r="E38" s="14"/>
      <c r="F38" s="15"/>
    </row>
    <row r="39" spans="2:6" ht="25.5" customHeight="1" x14ac:dyDescent="0.2">
      <c r="B39" s="23">
        <v>423</v>
      </c>
      <c r="C39" s="16" t="str">
        <v>10" x 1" Saddle, PVC, (Brass)</v>
      </c>
      <c r="D39" s="16"/>
      <c r="E39" s="16"/>
      <c r="F39" s="17"/>
    </row>
    <row r="40" spans="2:6" ht="25.5" customHeight="1" x14ac:dyDescent="0.2">
      <c r="B40" s="22">
        <v>424</v>
      </c>
      <c r="C40" s="14" t="str">
        <v>10" x 1" Saddle, C900, (Brass)</v>
      </c>
      <c r="D40" s="14"/>
      <c r="E40" s="14"/>
      <c r="F40" s="15"/>
    </row>
    <row r="41" spans="2:6" ht="25.5" customHeight="1" x14ac:dyDescent="0.2">
      <c r="B41" s="23">
        <v>425</v>
      </c>
      <c r="C41" s="16" t="str">
        <v>10" x 2" Saddle, PVC,(Brass)</v>
      </c>
      <c r="D41" s="16"/>
      <c r="E41" s="16"/>
      <c r="F41" s="17"/>
    </row>
    <row r="42" spans="2:6" ht="25.5" customHeight="1" x14ac:dyDescent="0.2">
      <c r="B42" s="22">
        <v>426</v>
      </c>
      <c r="C42" s="14" t="str">
        <v>10" x 2" Saddle, C900, (Brass)</v>
      </c>
      <c r="D42" s="14"/>
      <c r="E42" s="14"/>
      <c r="F42" s="15"/>
    </row>
    <row r="43" spans="2:6" ht="25.5" customHeight="1" x14ac:dyDescent="0.2">
      <c r="B43" s="23">
        <v>427</v>
      </c>
      <c r="C43" s="16" t="str">
        <v>10" x 3/4" Saddle, Ductile Iron, (Brass)</v>
      </c>
      <c r="D43" s="16"/>
      <c r="E43" s="16"/>
      <c r="F43" s="17"/>
    </row>
    <row r="44" spans="2:6" ht="25.5" customHeight="1" x14ac:dyDescent="0.2">
      <c r="B44" s="22">
        <v>428</v>
      </c>
      <c r="C44" s="14" t="str">
        <v>10" x 1" Saddle, Ductile Iron, (Brass)</v>
      </c>
      <c r="D44" s="14"/>
      <c r="E44" s="14"/>
      <c r="F44" s="15"/>
    </row>
    <row r="45" spans="2:6" ht="25.5" customHeight="1" x14ac:dyDescent="0.2">
      <c r="B45" s="23">
        <v>429</v>
      </c>
      <c r="C45" s="16" t="str">
        <v>10" x 2" Saddle, Ductile Iron, (Brass)</v>
      </c>
      <c r="D45" s="16"/>
      <c r="E45" s="16"/>
      <c r="F45" s="17"/>
    </row>
    <row r="46" spans="2:6" ht="25.5" customHeight="1" x14ac:dyDescent="0.2">
      <c r="B46" s="22">
        <v>430</v>
      </c>
      <c r="C46" s="14" t="str">
        <v>10" x 2" Saddle, Ductile Iron, (Brass)</v>
      </c>
      <c r="D46" s="14"/>
      <c r="E46" s="14"/>
      <c r="F46" s="15"/>
    </row>
    <row r="47" spans="2:6" ht="25.5" customHeight="1" x14ac:dyDescent="0.2">
      <c r="B47" s="23">
        <v>431</v>
      </c>
      <c r="C47" s="16" t="str">
        <v>12" x 3/4" Saddle, PVC, (Brass)</v>
      </c>
      <c r="D47" s="16"/>
      <c r="E47" s="16"/>
      <c r="F47" s="17"/>
    </row>
    <row r="48" spans="2:6" ht="25.5" customHeight="1" x14ac:dyDescent="0.2">
      <c r="B48" s="27">
        <v>432</v>
      </c>
      <c r="C48" s="18" t="str">
        <v>12" x 3/4" Saddle, C900, (Brass)</v>
      </c>
      <c r="D48" s="18"/>
      <c r="E48" s="18"/>
      <c r="F48" s="19"/>
    </row>
    <row r="49" spans="2:6" ht="25.5" customHeight="1" x14ac:dyDescent="0.2">
      <c r="B49" s="55">
        <v>433</v>
      </c>
      <c r="C49" s="56" t="str">
        <v>12" x 1" Saddle, PVC, (Brass)</v>
      </c>
      <c r="D49" s="56"/>
      <c r="E49" s="56"/>
      <c r="F49" s="57"/>
    </row>
    <row r="50" spans="2:6" ht="25.5" customHeight="1" x14ac:dyDescent="0.2">
      <c r="B50" s="22">
        <v>434</v>
      </c>
      <c r="C50" s="14" t="str">
        <v>12" x 1" Saddle, C900, (Brass)</v>
      </c>
      <c r="D50" s="14"/>
      <c r="E50" s="14"/>
      <c r="F50" s="15"/>
    </row>
    <row r="51" spans="2:6" ht="25.5" customHeight="1" x14ac:dyDescent="0.2">
      <c r="B51" s="23">
        <v>435</v>
      </c>
      <c r="C51" s="16" t="str">
        <v>12" x 2" Saddle, PVC, (Brass)</v>
      </c>
      <c r="D51" s="16"/>
      <c r="E51" s="16"/>
      <c r="F51" s="17"/>
    </row>
    <row r="52" spans="2:6" ht="25.5" customHeight="1" x14ac:dyDescent="0.2">
      <c r="B52" s="22">
        <v>436</v>
      </c>
      <c r="C52" s="14" t="str">
        <v>12" x 2" Saddle, C900, (Brass)</v>
      </c>
      <c r="D52" s="14"/>
      <c r="E52" s="14"/>
      <c r="F52" s="15"/>
    </row>
    <row r="53" spans="2:6" ht="25.5" customHeight="1" x14ac:dyDescent="0.2">
      <c r="B53" s="23">
        <v>437</v>
      </c>
      <c r="C53" s="16" t="str">
        <v>12" x 3/4" Saddle, Ductile Iron, (Brass)</v>
      </c>
      <c r="D53" s="16"/>
      <c r="E53" s="16"/>
      <c r="F53" s="17"/>
    </row>
    <row r="54" spans="2:6" ht="25.5" customHeight="1" x14ac:dyDescent="0.2">
      <c r="B54" s="22">
        <v>438</v>
      </c>
      <c r="C54" s="14" t="str">
        <v>12" x 1" Saddle, Ductile Iron, (Brass)</v>
      </c>
      <c r="D54" s="14"/>
      <c r="E54" s="14"/>
      <c r="F54" s="15"/>
    </row>
    <row r="55" spans="2:6" ht="25.5" customHeight="1" x14ac:dyDescent="0.2">
      <c r="B55" s="23">
        <v>439</v>
      </c>
      <c r="C55" s="16" t="str">
        <v>12" x 2" Saddle, Ductile Iron, (Brass)</v>
      </c>
      <c r="D55" s="16"/>
      <c r="E55" s="16"/>
      <c r="F55" s="17"/>
    </row>
  </sheetData>
  <sheetProtection selectLockedCells="1"/>
  <mergeCells count="5">
    <mergeCell ref="B2:C4"/>
    <mergeCell ref="D2:F2"/>
    <mergeCell ref="D3:F3"/>
    <mergeCell ref="D4:F4"/>
    <mergeCell ref="D6:F6"/>
  </mergeCells>
  <phoneticPr fontId="10" type="noConversion"/>
  <hyperlinks>
    <hyperlink ref="D4" r:id="rId1" xr:uid="{A776B575-7833-4442-8720-BDF4026F9C8A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Saddles&amp;C&amp;"Arial Nova,Regular"Page &amp;P of &amp;N&amp;R&amp;"Arial Nova,Regular"Initial:_________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7DEB2-6C3D-4248-BDEE-455B69A621A8}">
  <dimension ref="B1:J17"/>
  <sheetViews>
    <sheetView showGridLines="0" zoomScaleNormal="100" workbookViewId="0">
      <pane ySplit="7" topLeftCell="A8" activePane="bottomLeft" state="frozen"/>
      <selection activeCell="D8" sqref="D8"/>
      <selection pane="bottomLeft" activeCell="C6" sqref="C6"/>
    </sheetView>
  </sheetViews>
  <sheetFormatPr defaultColWidth="9.140625" defaultRowHeight="14.25" x14ac:dyDescent="0.2"/>
  <cols>
    <col min="1" max="1" width="3.140625" style="1" customWidth="1"/>
    <col min="2" max="2" width="9" style="1" hidden="1" customWidth="1"/>
    <col min="3" max="3" width="63.7109375" style="2" customWidth="1"/>
    <col min="4" max="4" width="22.7109375" style="3" customWidth="1"/>
    <col min="5" max="5" width="27.28515625" style="4" bestFit="1" customWidth="1"/>
    <col min="6" max="6" width="22.85546875" style="3" customWidth="1"/>
    <col min="7" max="10" width="14.28515625" style="4" customWidth="1"/>
    <col min="11" max="11" width="13.7109375" style="1" customWidth="1"/>
    <col min="12" max="16384" width="9.140625" style="1"/>
  </cols>
  <sheetData>
    <row r="1" spans="2:10" ht="18" customHeight="1" x14ac:dyDescent="0.2"/>
    <row r="2" spans="2:10" ht="18" customHeight="1" x14ac:dyDescent="0.2">
      <c r="B2" s="63"/>
      <c r="C2" s="63"/>
      <c r="D2" s="64" t="s">
        <v>462</v>
      </c>
      <c r="E2" s="64"/>
      <c r="F2" s="64"/>
    </row>
    <row r="3" spans="2:10" ht="18" customHeight="1" x14ac:dyDescent="0.2">
      <c r="B3" s="63"/>
      <c r="C3" s="63"/>
      <c r="D3" s="64" t="s">
        <v>71</v>
      </c>
      <c r="E3" s="64"/>
      <c r="F3" s="64"/>
    </row>
    <row r="4" spans="2:10" ht="18" customHeight="1" x14ac:dyDescent="0.2">
      <c r="B4" s="63"/>
      <c r="C4" s="63"/>
      <c r="D4" s="65" t="s">
        <v>72</v>
      </c>
      <c r="E4" s="64"/>
      <c r="F4" s="64"/>
    </row>
    <row r="5" spans="2:10" ht="18" customHeight="1" x14ac:dyDescent="0.2">
      <c r="B5" s="5"/>
      <c r="C5" s="5"/>
    </row>
    <row r="6" spans="2:10" s="7" customFormat="1" ht="25.5" customHeight="1" x14ac:dyDescent="0.2">
      <c r="B6" s="6"/>
      <c r="C6" s="6" t="s">
        <v>672</v>
      </c>
      <c r="D6" s="66" t="s">
        <v>85</v>
      </c>
      <c r="E6" s="66"/>
      <c r="F6" s="66"/>
      <c r="G6" s="4"/>
      <c r="H6" s="4"/>
      <c r="I6" s="4"/>
      <c r="J6" s="4"/>
    </row>
    <row r="7" spans="2:10" s="7" customFormat="1" ht="25.5" customHeight="1" x14ac:dyDescent="0.2">
      <c r="B7" s="20" t="s">
        <v>68</v>
      </c>
      <c r="C7" s="21" t="s">
        <v>54</v>
      </c>
      <c r="D7" s="21" t="s">
        <v>70</v>
      </c>
      <c r="E7" s="31" t="s">
        <v>486</v>
      </c>
      <c r="F7" s="13" t="s">
        <v>0</v>
      </c>
      <c r="G7" s="4"/>
      <c r="H7" s="4"/>
      <c r="I7" s="4"/>
      <c r="J7" s="4"/>
    </row>
    <row r="8" spans="2:10" s="2" customFormat="1" ht="25.5" customHeight="1" x14ac:dyDescent="0.2">
      <c r="B8" s="22" cm="1">
        <f t="array" ref="B8:C17">_xlfn._xlws.FILTER(Items[[Item '#]:[Description]],Items[Category]=D6)</f>
        <v>440</v>
      </c>
      <c r="C8" s="14" t="str">
        <v>3/4" Endopure or Equivilent Polyethylene Tubing, 200 PSI Ultra High Density</v>
      </c>
      <c r="D8" s="14"/>
      <c r="E8" s="14"/>
      <c r="F8" s="15"/>
      <c r="G8" s="4"/>
      <c r="H8" s="4"/>
      <c r="I8" s="4"/>
      <c r="J8" s="4"/>
    </row>
    <row r="9" spans="2:10" s="2" customFormat="1" ht="25.5" customHeight="1" x14ac:dyDescent="0.2">
      <c r="B9" s="23">
        <v>441</v>
      </c>
      <c r="C9" s="16" t="str">
        <v>3/4" Stainless Steel Inserts</v>
      </c>
      <c r="D9" s="16"/>
      <c r="E9" s="16"/>
      <c r="F9" s="17"/>
      <c r="G9" s="4"/>
      <c r="H9" s="4"/>
      <c r="I9" s="4"/>
      <c r="J9" s="4"/>
    </row>
    <row r="10" spans="2:10" s="2" customFormat="1" ht="25.5" customHeight="1" x14ac:dyDescent="0.2">
      <c r="B10" s="22">
        <v>442</v>
      </c>
      <c r="C10" s="14" t="str">
        <v>1" Endopure oe Equivilent Polyethylene Tubing, 200 PSI Ultra High Density</v>
      </c>
      <c r="D10" s="14"/>
      <c r="E10" s="14"/>
      <c r="F10" s="15"/>
      <c r="G10" s="4"/>
      <c r="H10" s="4"/>
      <c r="I10" s="4"/>
      <c r="J10" s="4"/>
    </row>
    <row r="11" spans="2:10" s="2" customFormat="1" ht="25.5" customHeight="1" x14ac:dyDescent="0.2">
      <c r="B11" s="23">
        <v>443</v>
      </c>
      <c r="C11" s="16" t="str">
        <v>1" Stainless Steel Insert</v>
      </c>
      <c r="D11" s="16"/>
      <c r="E11" s="16"/>
      <c r="F11" s="17"/>
      <c r="G11" s="4"/>
      <c r="H11" s="4"/>
      <c r="I11" s="4"/>
      <c r="J11" s="4"/>
    </row>
    <row r="12" spans="2:10" s="2" customFormat="1" ht="25.5" customHeight="1" x14ac:dyDescent="0.2">
      <c r="B12" s="22">
        <v>444</v>
      </c>
      <c r="C12" s="14" t="str">
        <v>1 1/4" Endopure or Equivilent Polyethylene Tubing, 200 PSI Ultra High Density</v>
      </c>
      <c r="D12" s="14"/>
      <c r="E12" s="14"/>
      <c r="F12" s="15"/>
      <c r="G12" s="4"/>
      <c r="H12" s="4"/>
      <c r="I12" s="4"/>
      <c r="J12" s="4"/>
    </row>
    <row r="13" spans="2:10" s="8" customFormat="1" ht="25.5" customHeight="1" x14ac:dyDescent="0.2">
      <c r="B13" s="23">
        <v>445</v>
      </c>
      <c r="C13" s="16" t="str">
        <v>1 1/4" Stainless Steel Insert</v>
      </c>
      <c r="D13" s="16"/>
      <c r="E13" s="16"/>
      <c r="F13" s="17"/>
      <c r="G13" s="4"/>
      <c r="H13" s="4"/>
      <c r="I13" s="4"/>
      <c r="J13" s="4"/>
    </row>
    <row r="14" spans="2:10" s="2" customFormat="1" ht="25.5" customHeight="1" x14ac:dyDescent="0.2">
      <c r="B14" s="22">
        <v>446</v>
      </c>
      <c r="C14" s="14" t="str">
        <v>1 1/2" Endopure or Equivilent Polyethylene Tubing, 200 PSI Ultra High Density</v>
      </c>
      <c r="D14" s="14"/>
      <c r="E14" s="14"/>
      <c r="F14" s="15"/>
      <c r="G14" s="4"/>
      <c r="H14" s="4"/>
      <c r="I14" s="4"/>
      <c r="J14" s="4"/>
    </row>
    <row r="15" spans="2:10" ht="25.5" customHeight="1" x14ac:dyDescent="0.2">
      <c r="B15" s="23">
        <v>447</v>
      </c>
      <c r="C15" s="16" t="str">
        <v>1 1/2" Stainless Steel Inserts</v>
      </c>
      <c r="D15" s="16"/>
      <c r="E15" s="16"/>
      <c r="F15" s="17"/>
    </row>
    <row r="16" spans="2:10" ht="25.5" customHeight="1" x14ac:dyDescent="0.2">
      <c r="B16" s="22">
        <v>448</v>
      </c>
      <c r="C16" s="14" t="str">
        <v>2" Endopure or Equivilent Polyethylene Tubing, 200 PSI Ultra High Density</v>
      </c>
      <c r="D16" s="14"/>
      <c r="E16" s="14"/>
      <c r="F16" s="15"/>
    </row>
    <row r="17" spans="2:6" ht="25.5" customHeight="1" x14ac:dyDescent="0.2">
      <c r="B17" s="24">
        <v>449</v>
      </c>
      <c r="C17" s="25" t="str">
        <v>2" Stainless Steel Insert</v>
      </c>
      <c r="D17" s="25"/>
      <c r="E17" s="25"/>
      <c r="F17" s="26"/>
    </row>
  </sheetData>
  <sheetProtection selectLockedCells="1"/>
  <mergeCells count="5">
    <mergeCell ref="B2:C4"/>
    <mergeCell ref="D2:F2"/>
    <mergeCell ref="D3:F3"/>
    <mergeCell ref="D4:F4"/>
    <mergeCell ref="D6:F6"/>
  </mergeCells>
  <hyperlinks>
    <hyperlink ref="D4" r:id="rId1" xr:uid="{5A264633-49D9-46B6-8080-810F0B302C74}"/>
  </hyperlinks>
  <printOptions horizontalCentered="1"/>
  <pageMargins left="0.25" right="0.25" top="0.5" bottom="0.5" header="0.3" footer="0.3"/>
  <pageSetup orientation="landscape" r:id="rId2"/>
  <headerFooter>
    <oddFooter>&amp;L&amp;"Arial Nova,Regular"Bid No. 2024-004 | Tubing&amp;C&amp;"Arial Nova,Regular"Page &amp;P of &amp;N&amp;R&amp;"Arial Nova,Regular"Initial:_________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24</vt:i4>
      </vt:variant>
    </vt:vector>
  </HeadingPairs>
  <TitlesOfParts>
    <vt:vector size="37" baseType="lpstr">
      <vt:lpstr>Accessory Kits &amp; Gaskets</vt:lpstr>
      <vt:lpstr>Couplings</vt:lpstr>
      <vt:lpstr>Fire Hydrant Material</vt:lpstr>
      <vt:lpstr>Flanged Material</vt:lpstr>
      <vt:lpstr>Meters, Meter Boxes &amp; MXU's</vt:lpstr>
      <vt:lpstr>Repair Material</vt:lpstr>
      <vt:lpstr>Restraints</vt:lpstr>
      <vt:lpstr>Saddles</vt:lpstr>
      <vt:lpstr>Tubing</vt:lpstr>
      <vt:lpstr>Valve Box Material</vt:lpstr>
      <vt:lpstr>Valves</vt:lpstr>
      <vt:lpstr>Material Bid Items</vt:lpstr>
      <vt:lpstr>Signature Page</vt:lpstr>
      <vt:lpstr>'Accessory Kits &amp; Gaskets'!Print_Area</vt:lpstr>
      <vt:lpstr>Couplings!Print_Area</vt:lpstr>
      <vt:lpstr>'Fire Hydrant Material'!Print_Area</vt:lpstr>
      <vt:lpstr>'Flanged Material'!Print_Area</vt:lpstr>
      <vt:lpstr>'Material Bid Items'!Print_Area</vt:lpstr>
      <vt:lpstr>'Meters, Meter Boxes &amp; MXU''s'!Print_Area</vt:lpstr>
      <vt:lpstr>'Repair Material'!Print_Area</vt:lpstr>
      <vt:lpstr>Restraints!Print_Area</vt:lpstr>
      <vt:lpstr>Saddles!Print_Area</vt:lpstr>
      <vt:lpstr>'Signature Page'!Print_Area</vt:lpstr>
      <vt:lpstr>Tubing!Print_Area</vt:lpstr>
      <vt:lpstr>'Valve Box Material'!Print_Area</vt:lpstr>
      <vt:lpstr>Valves!Print_Area</vt:lpstr>
      <vt:lpstr>'Accessory Kits &amp; Gaskets'!Print_Titles</vt:lpstr>
      <vt:lpstr>Couplings!Print_Titles</vt:lpstr>
      <vt:lpstr>'Fire Hydrant Material'!Print_Titles</vt:lpstr>
      <vt:lpstr>'Flanged Material'!Print_Titles</vt:lpstr>
      <vt:lpstr>'Material Bid Items'!Print_Titles</vt:lpstr>
      <vt:lpstr>'Repair Material'!Print_Titles</vt:lpstr>
      <vt:lpstr>Restraints!Print_Titles</vt:lpstr>
      <vt:lpstr>Saddles!Print_Titles</vt:lpstr>
      <vt:lpstr>Tubing!Print_Titles</vt:lpstr>
      <vt:lpstr>'Valve Box Material'!Print_Titles</vt:lpstr>
      <vt:lpstr>Valves!Print_Titles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Forrest Pollock</dc:creator>
  <cp:lastModifiedBy>Steve Weaver</cp:lastModifiedBy>
  <cp:lastPrinted>2024-10-28T15:17:20Z</cp:lastPrinted>
  <dcterms:created xsi:type="dcterms:W3CDTF">2019-11-08T19:51:50Z</dcterms:created>
  <dcterms:modified xsi:type="dcterms:W3CDTF">2025-10-21T17:14:01Z</dcterms:modified>
</cp:coreProperties>
</file>